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\General\COORDINADOR DE ADMINISTRACIÓN\CONTA\CUENTA PUBLICA 2018 ANUAL\"/>
    </mc:Choice>
  </mc:AlternateContent>
  <bookViews>
    <workbookView xWindow="0" yWindow="0" windowWidth="20490" windowHeight="775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11">Memoria!$A$1:$J$47</definedName>
  </definedNames>
  <calcPr calcId="152511"/>
</workbook>
</file>

<file path=xl/calcChain.xml><?xml version="1.0" encoding="utf-8"?>
<calcChain xmlns="http://schemas.openxmlformats.org/spreadsheetml/2006/main">
  <c r="E53" i="62" l="1"/>
  <c r="E52" i="62"/>
  <c r="E51" i="62"/>
  <c r="E50" i="62" s="1"/>
  <c r="E44" i="62"/>
  <c r="C50" i="62"/>
  <c r="E45" i="62"/>
  <c r="E47" i="62"/>
  <c r="C45" i="62"/>
  <c r="C43" i="62"/>
  <c r="E43" i="62" s="1"/>
  <c r="E42" i="62" s="1"/>
  <c r="E49" i="62"/>
  <c r="E46" i="62"/>
  <c r="E39" i="62"/>
  <c r="E40" i="62"/>
  <c r="E38" i="62"/>
  <c r="E14" i="62"/>
  <c r="C105" i="60"/>
  <c r="C42" i="62" l="1"/>
  <c r="E186" i="59"/>
  <c r="F186" i="59"/>
  <c r="G186" i="59"/>
  <c r="E176" i="59"/>
  <c r="F176" i="59"/>
  <c r="G176" i="59"/>
  <c r="F175" i="59"/>
  <c r="F174" i="59" s="1"/>
  <c r="D176" i="59"/>
  <c r="C176" i="59"/>
  <c r="D186" i="59"/>
  <c r="D175" i="59" s="1"/>
  <c r="D174" i="59" s="1"/>
  <c r="C186" i="59"/>
  <c r="C175" i="59" s="1"/>
  <c r="C174" i="59" s="1"/>
  <c r="D159" i="59"/>
  <c r="C159" i="59"/>
  <c r="D166" i="59"/>
  <c r="C166" i="59"/>
  <c r="D132" i="59"/>
  <c r="C132" i="59"/>
  <c r="C87" i="59"/>
  <c r="D82" i="59"/>
  <c r="E82" i="59"/>
  <c r="C82" i="59"/>
  <c r="C158" i="59" l="1"/>
  <c r="D158" i="59"/>
  <c r="G175" i="59"/>
  <c r="G174" i="59" s="1"/>
  <c r="E175" i="59"/>
  <c r="E174" i="59" s="1"/>
  <c r="C17" i="59" l="1"/>
  <c r="C21" i="59" l="1"/>
  <c r="E35" i="65" l="1"/>
  <c r="F35" i="65"/>
  <c r="D35" i="65"/>
  <c r="E48" i="62"/>
  <c r="C48" i="62"/>
  <c r="E87" i="59" l="1"/>
  <c r="D76" i="59"/>
  <c r="D79" i="59"/>
  <c r="C15" i="59" l="1"/>
  <c r="D50" i="62" l="1"/>
  <c r="D37" i="62"/>
  <c r="D36" i="62" s="1"/>
  <c r="E37" i="62"/>
  <c r="E36" i="62" s="1"/>
  <c r="C37" i="62"/>
  <c r="D13" i="62"/>
  <c r="C13" i="62"/>
  <c r="D8" i="62"/>
  <c r="C8" i="62"/>
  <c r="C184" i="60"/>
  <c r="C183" i="60" s="1"/>
  <c r="C115" i="60"/>
  <c r="C98" i="60"/>
  <c r="C36" i="62" l="1"/>
  <c r="C97" i="60"/>
  <c r="C96" i="60" s="1"/>
  <c r="D217" i="60" s="1"/>
  <c r="D26" i="64"/>
  <c r="D7" i="64"/>
  <c r="C15" i="63"/>
  <c r="C8" i="63"/>
  <c r="E22" i="62"/>
  <c r="E21" i="62"/>
  <c r="E20" i="62"/>
  <c r="E19" i="62"/>
  <c r="E18" i="62"/>
  <c r="E17" i="62"/>
  <c r="E16" i="62"/>
  <c r="E15" i="62"/>
  <c r="E12" i="62"/>
  <c r="E11" i="62"/>
  <c r="E10" i="62"/>
  <c r="E9" i="62"/>
  <c r="C23" i="62"/>
  <c r="D23" i="62"/>
  <c r="C60" i="60"/>
  <c r="C56" i="60"/>
  <c r="C52" i="60"/>
  <c r="C47" i="60"/>
  <c r="C37" i="60"/>
  <c r="C32" i="60"/>
  <c r="C26" i="60"/>
  <c r="C24" i="60"/>
  <c r="C18" i="60"/>
  <c r="C9" i="60"/>
  <c r="D130" i="59"/>
  <c r="E130" i="59"/>
  <c r="F130" i="59"/>
  <c r="F129" i="59" s="1"/>
  <c r="G130" i="59"/>
  <c r="G129" i="59" s="1"/>
  <c r="C130" i="59"/>
  <c r="C129" i="59" s="1"/>
  <c r="E129" i="59"/>
  <c r="D103" i="59"/>
  <c r="E103" i="59"/>
  <c r="D100" i="59"/>
  <c r="E100" i="59"/>
  <c r="D98" i="59"/>
  <c r="E98" i="59"/>
  <c r="D87" i="59"/>
  <c r="D68" i="59"/>
  <c r="E68" i="59"/>
  <c r="D85" i="59"/>
  <c r="E85" i="59"/>
  <c r="E79" i="59"/>
  <c r="E76" i="59"/>
  <c r="D71" i="59"/>
  <c r="E71" i="59"/>
  <c r="D63" i="59"/>
  <c r="D59" i="59" s="1"/>
  <c r="E63" i="59"/>
  <c r="E59" i="59" s="1"/>
  <c r="C103" i="59"/>
  <c r="C100" i="59"/>
  <c r="C98" i="59"/>
  <c r="C85" i="59"/>
  <c r="C79" i="59"/>
  <c r="C76" i="59"/>
  <c r="C71" i="59"/>
  <c r="C68" i="59"/>
  <c r="C63" i="59"/>
  <c r="C60" i="59"/>
  <c r="D28" i="59"/>
  <c r="C28" i="59"/>
  <c r="D21" i="59"/>
  <c r="H3" i="65"/>
  <c r="H2" i="65"/>
  <c r="H1" i="65"/>
  <c r="E3" i="60"/>
  <c r="E2" i="60"/>
  <c r="E1" i="60"/>
  <c r="H3" i="59"/>
  <c r="H2" i="59"/>
  <c r="E2" i="61" s="1"/>
  <c r="H1" i="59"/>
  <c r="E1" i="61" s="1"/>
  <c r="A3" i="65"/>
  <c r="A2" i="65"/>
  <c r="A1" i="65"/>
  <c r="A3" i="64"/>
  <c r="A1" i="64"/>
  <c r="A3" i="63"/>
  <c r="A1" i="63"/>
  <c r="D15" i="63"/>
  <c r="D8" i="63"/>
  <c r="D21" i="63" s="1"/>
  <c r="A3" i="59"/>
  <c r="A3" i="61" s="1"/>
  <c r="A2" i="59"/>
  <c r="A1" i="59"/>
  <c r="A1" i="60" s="1"/>
  <c r="E3" i="62"/>
  <c r="E3" i="61"/>
  <c r="D141" i="60"/>
  <c r="D125" i="60"/>
  <c r="D120" i="60"/>
  <c r="D118" i="60"/>
  <c r="D116" i="60"/>
  <c r="D114" i="60"/>
  <c r="D112" i="60"/>
  <c r="D110" i="60"/>
  <c r="D108" i="60"/>
  <c r="D106" i="60"/>
  <c r="D104" i="60"/>
  <c r="D102" i="60"/>
  <c r="D100" i="60"/>
  <c r="D98" i="60"/>
  <c r="D96" i="60"/>
  <c r="E14" i="59"/>
  <c r="F14" i="59" s="1"/>
  <c r="G14" i="59" s="1"/>
  <c r="D133" i="60" l="1"/>
  <c r="D149" i="60"/>
  <c r="D122" i="60"/>
  <c r="D129" i="60"/>
  <c r="D137" i="60"/>
  <c r="D145" i="60"/>
  <c r="D157" i="60"/>
  <c r="D173" i="60"/>
  <c r="D97" i="60"/>
  <c r="D99" i="60"/>
  <c r="D101" i="60"/>
  <c r="D103" i="60"/>
  <c r="D105" i="60"/>
  <c r="D107" i="60"/>
  <c r="D109" i="60"/>
  <c r="D111" i="60"/>
  <c r="D113" i="60"/>
  <c r="D115" i="60"/>
  <c r="D117" i="60"/>
  <c r="D119" i="60"/>
  <c r="D121" i="60"/>
  <c r="D123" i="60"/>
  <c r="D127" i="60"/>
  <c r="D131" i="60"/>
  <c r="D135" i="60"/>
  <c r="D139" i="60"/>
  <c r="D143" i="60"/>
  <c r="D147" i="60"/>
  <c r="D151" i="60"/>
  <c r="D165" i="60"/>
  <c r="D186" i="60"/>
  <c r="D153" i="60"/>
  <c r="D161" i="60"/>
  <c r="D169" i="60"/>
  <c r="D177" i="60"/>
  <c r="D202" i="60"/>
  <c r="D124" i="60"/>
  <c r="D126" i="60"/>
  <c r="D128" i="60"/>
  <c r="D130" i="60"/>
  <c r="D132" i="60"/>
  <c r="D134" i="60"/>
  <c r="D136" i="60"/>
  <c r="D138" i="60"/>
  <c r="D140" i="60"/>
  <c r="D142" i="60"/>
  <c r="D144" i="60"/>
  <c r="D146" i="60"/>
  <c r="D148" i="60"/>
  <c r="D150" i="60"/>
  <c r="D152" i="60"/>
  <c r="D155" i="60"/>
  <c r="D159" i="60"/>
  <c r="D163" i="60"/>
  <c r="D167" i="60"/>
  <c r="D171" i="60"/>
  <c r="D175" i="60"/>
  <c r="D181" i="60"/>
  <c r="D194" i="60"/>
  <c r="D210" i="60"/>
  <c r="C8" i="60"/>
  <c r="D154" i="60"/>
  <c r="D156" i="60"/>
  <c r="D158" i="60"/>
  <c r="D160" i="60"/>
  <c r="D162" i="60"/>
  <c r="D164" i="60"/>
  <c r="D166" i="60"/>
  <c r="D168" i="60"/>
  <c r="D170" i="60"/>
  <c r="D172" i="60"/>
  <c r="D174" i="60"/>
  <c r="D176" i="60"/>
  <c r="D179" i="60"/>
  <c r="D183" i="60"/>
  <c r="D190" i="60"/>
  <c r="D198" i="60"/>
  <c r="D206" i="60"/>
  <c r="D214" i="60"/>
  <c r="D178" i="60"/>
  <c r="D180" i="60"/>
  <c r="D182" i="60"/>
  <c r="D184" i="60"/>
  <c r="D188" i="60"/>
  <c r="D192" i="60"/>
  <c r="D196" i="60"/>
  <c r="D200" i="60"/>
  <c r="D204" i="60"/>
  <c r="D208" i="60"/>
  <c r="D212" i="60"/>
  <c r="D216" i="60"/>
  <c r="D185" i="60"/>
  <c r="D187" i="60"/>
  <c r="D189" i="60"/>
  <c r="D191" i="60"/>
  <c r="D193" i="60"/>
  <c r="D195" i="60"/>
  <c r="D197" i="60"/>
  <c r="D199" i="60"/>
  <c r="D201" i="60"/>
  <c r="D203" i="60"/>
  <c r="D205" i="60"/>
  <c r="D207" i="60"/>
  <c r="D209" i="60"/>
  <c r="D211" i="60"/>
  <c r="D213" i="60"/>
  <c r="D215" i="60"/>
  <c r="D35" i="64"/>
  <c r="E13" i="62"/>
  <c r="E8" i="62"/>
  <c r="C55" i="60"/>
  <c r="E1" i="62"/>
  <c r="A3" i="60"/>
  <c r="E97" i="59"/>
  <c r="A1" i="62"/>
  <c r="C97" i="59"/>
  <c r="A3" i="62"/>
  <c r="E70" i="59"/>
  <c r="D70" i="59"/>
  <c r="C59" i="59"/>
  <c r="D97" i="59"/>
  <c r="C70" i="59"/>
  <c r="D129" i="59"/>
  <c r="A1" i="61"/>
  <c r="E2" i="62"/>
  <c r="E23" i="62" l="1"/>
</calcChain>
</file>

<file path=xl/sharedStrings.xml><?xml version="1.0" encoding="utf-8"?>
<sst xmlns="http://schemas.openxmlformats.org/spreadsheetml/2006/main" count="1148" uniqueCount="808">
  <si>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</si>
  <si>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</si>
  <si>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</si>
  <si>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</si>
  <si>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</si>
  <si>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</si>
  <si>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</si>
  <si>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</si>
  <si>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</si>
  <si>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</si>
  <si>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</si>
  <si>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</si>
  <si>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</si>
  <si>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</si>
  <si>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</si>
  <si>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</si>
  <si>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</si>
  <si>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</si>
  <si>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</si>
  <si>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</si>
  <si>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</si>
  <si>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</si>
  <si>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</si>
  <si>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</si>
  <si>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</si>
  <si>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</si>
  <si>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</si>
  <si>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</si>
  <si>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</si>
  <si>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</si>
  <si>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</si>
  <si>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</si>
  <si>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</si>
  <si>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</si>
  <si>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</si>
  <si>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</si>
  <si>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</si>
  <si>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</si>
  <si>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</si>
  <si>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</si>
  <si>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</si>
  <si>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</si>
  <si>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</si>
  <si>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</si>
  <si>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</si>
  <si>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</si>
  <si>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</si>
  <si>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</si>
  <si>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</si>
  <si>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</si>
  <si>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</si>
  <si>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</si>
  <si>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</si>
  <si>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</si>
  <si>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</si>
  <si>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</si>
  <si>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</si>
  <si>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</si>
  <si>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</si>
  <si>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</si>
  <si>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</si>
  <si>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</si>
  <si>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</si>
  <si>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</si>
  <si>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</si>
  <si>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</si>
  <si>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</si>
  <si>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</si>
  <si>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</si>
  <si>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</si>
  <si>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</si>
  <si>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</si>
  <si>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</si>
  <si>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</si>
  <si>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</si>
  <si>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</si>
  <si>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</si>
  <si>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</si>
  <si>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</si>
  <si>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</si>
  <si>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</si>
  <si>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</si>
  <si>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</si>
  <si>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</si>
  <si>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</si>
  <si>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</si>
  <si>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</si>
  <si>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</si>
  <si>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</si>
  <si>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</si>
  <si>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</si>
  <si>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</si>
  <si>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</si>
  <si>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</si>
  <si>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</si>
  <si>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</si>
  <si>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</si>
  <si>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</si>
  <si>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</si>
  <si>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</si>
  <si>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</si>
  <si>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</si>
  <si>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</si>
  <si>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</si>
  <si>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</si>
  <si>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</si>
  <si>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</si>
  <si>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</si>
  <si>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</si>
  <si>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</si>
  <si>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</si>
  <si>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</si>
  <si>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</si>
  <si>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</si>
  <si>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</si>
  <si>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</si>
  <si>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</si>
  <si>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</si>
  <si>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</si>
  <si>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</si>
  <si>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</si>
  <si>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</si>
  <si>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</si>
  <si>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</si>
  <si>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</si>
  <si>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</si>
  <si>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</si>
  <si>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</si>
  <si>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</si>
  <si>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</si>
  <si>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</si>
  <si>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</si>
  <si>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</si>
  <si>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</si>
  <si>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</si>
  <si>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</si>
  <si>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</si>
  <si>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</si>
  <si>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</si>
  <si>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</si>
  <si>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</si>
  <si>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</si>
  <si>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</si>
  <si>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</si>
  <si>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</si>
  <si>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</si>
  <si>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</si>
  <si>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</si>
  <si>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</si>
  <si>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</si>
  <si>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</si>
  <si>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</si>
  <si>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</si>
  <si>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</si>
  <si>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</si>
  <si>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</si>
  <si>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</si>
  <si>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</si>
  <si>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</si>
  <si>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</si>
  <si>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</si>
  <si>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</si>
  <si>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</si>
  <si>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</si>
  <si>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</si>
  <si>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</si>
  <si>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</si>
  <si>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</si>
  <si>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</si>
  <si>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</si>
  <si>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</si>
  <si>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</si>
  <si>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</si>
  <si>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</si>
  <si>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</si>
  <si>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</si>
  <si>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</si>
  <si>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</si>
  <si>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</si>
  <si>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</si>
  <si>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</si>
  <si>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</si>
  <si>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</si>
  <si>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</si>
  <si>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</si>
  <si>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</si>
  <si>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</si>
  <si>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</si>
  <si>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</si>
  <si>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</si>
  <si>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</si>
  <si>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</si>
  <si>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</si>
  <si>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</si>
  <si>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</si>
  <si>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</si>
  <si>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</si>
  <si>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</si>
  <si>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</si>
  <si>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</si>
  <si>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</si>
  <si>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</si>
  <si>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</si>
  <si>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</si>
  <si>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</si>
  <si>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</si>
  <si>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</si>
  <si>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</si>
  <si>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</si>
  <si>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</si>
  <si>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</si>
  <si>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</si>
  <si>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</si>
  <si>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</si>
  <si>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</si>
  <si>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</si>
  <si>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</si>
  <si>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</si>
  <si>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</si>
  <si>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</si>
  <si>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</si>
  <si>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</si>
  <si>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</si>
  <si>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</si>
  <si>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</si>
  <si>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</si>
  <si>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</si>
  <si>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</si>
  <si>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</si>
  <si>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</si>
  <si>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</si>
  <si>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</si>
  <si>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</si>
  <si>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</si>
  <si>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</si>
  <si>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</si>
  <si>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</si>
  <si>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</si>
  <si>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</si>
  <si>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</si>
  <si>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</si>
  <si>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</si>
  <si>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</si>
  <si>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</si>
  <si>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</si>
  <si>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</si>
  <si>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</si>
  <si>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</si>
  <si>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</si>
  <si>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</si>
  <si>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</si>
  <si>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</si>
  <si>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</si>
  <si>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</si>
  <si>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</si>
  <si>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</si>
  <si>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</si>
  <si>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</si>
  <si>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</si>
  <si>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</si>
  <si>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</si>
  <si>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</si>
  <si>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</si>
  <si>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</si>
  <si>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</si>
  <si>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</si>
  <si>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</si>
  <si>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</si>
  <si>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</si>
  <si>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</si>
  <si>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</si>
  <si>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</si>
  <si>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</si>
  <si>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</si>
  <si>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</si>
  <si>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</si>
  <si>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</si>
  <si>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</si>
  <si>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</si>
  <si>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</si>
  <si>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</si>
  <si>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</si>
  <si>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</si>
  <si>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</si>
  <si>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</si>
  <si>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</si>
  <si>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</si>
  <si>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</si>
  <si>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</si>
  <si>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</si>
  <si>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</si>
  <si>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</si>
  <si>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</si>
  <si>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</si>
  <si>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</si>
  <si>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</si>
  <si>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</si>
  <si>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</si>
  <si>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</si>
  <si>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</si>
  <si>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</si>
  <si>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</si>
  <si>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</si>
  <si>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</si>
  <si>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</si>
  <si>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</si>
  <si>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</si>
  <si>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</si>
  <si>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</si>
  <si>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</si>
  <si>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</si>
  <si>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</si>
  <si>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</si>
  <si>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</si>
  <si>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</si>
  <si>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</si>
  <si>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</si>
  <si>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</si>
  <si>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</si>
  <si>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</si>
  <si>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</si>
  <si>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</si>
  <si>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</si>
  <si>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</si>
  <si>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</si>
  <si>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</si>
  <si>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</si>
  <si>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</si>
  <si>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</si>
  <si>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</si>
  <si>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</si>
  <si>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</si>
  <si>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</si>
  <si>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</si>
  <si>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</si>
  <si>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</si>
  <si>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</si>
  <si>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</si>
  <si>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</si>
  <si>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</si>
  <si>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</si>
  <si>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</si>
  <si>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</si>
  <si>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</si>
  <si>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</si>
  <si>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</si>
  <si>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</si>
  <si>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</si>
  <si>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</si>
  <si>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</si>
  <si>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</si>
  <si>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</si>
  <si>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</si>
  <si>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</si>
  <si>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</si>
  <si>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</si>
  <si>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</si>
  <si>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</si>
  <si>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</si>
  <si>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</si>
  <si>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</si>
  <si>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</si>
  <si>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</si>
  <si>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</si>
  <si>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</si>
  <si>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</si>
  <si>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</si>
  <si>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</si>
  <si>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</si>
  <si>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</si>
  <si>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</si>
  <si>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</si>
  <si>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</si>
  <si>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</si>
  <si>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</si>
  <si>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</si>
  <si>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</si>
  <si>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</si>
  <si>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</si>
  <si>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</si>
  <si>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</si>
  <si>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</si>
  <si>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</si>
  <si>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</si>
  <si>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</si>
  <si>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</si>
  <si>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</si>
  <si>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</si>
  <si>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</si>
  <si>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</si>
  <si>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</si>
  <si>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</si>
  <si>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</si>
  <si>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</si>
  <si>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</si>
  <si>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</si>
  <si>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</si>
  <si>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</si>
  <si>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</si>
  <si>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</si>
  <si>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</si>
  <si>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</si>
  <si>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</si>
  <si>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</si>
  <si>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</si>
  <si>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</si>
  <si>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</si>
  <si>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</si>
  <si>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</si>
  <si>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</si>
  <si>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</si>
  <si>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</si>
  <si>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</si>
  <si>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</si>
  <si>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</si>
  <si>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</si>
  <si>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</si>
  <si>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</si>
  <si>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</si>
  <si>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</si>
  <si>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</si>
  <si>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</si>
  <si>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</si>
  <si>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</si>
  <si>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</si>
  <si>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</si>
  <si>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</si>
  <si>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</si>
  <si>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</si>
  <si>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</si>
  <si>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</si>
  <si>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</si>
  <si>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</si>
  <si>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</si>
  <si>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</si>
  <si>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</si>
  <si>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</si>
  <si>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</si>
  <si>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</si>
  <si>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</si>
  <si>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</si>
  <si>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</si>
  <si>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</si>
  <si>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</si>
  <si>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</si>
  <si>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</si>
  <si>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</si>
  <si>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</si>
  <si>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</si>
  <si>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</si>
  <si>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</si>
  <si>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</si>
  <si>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</si>
  <si>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</si>
  <si>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</si>
  <si>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</si>
  <si>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</si>
  <si>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</si>
  <si>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</si>
  <si>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</si>
  <si>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</si>
  <si>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</si>
  <si>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</si>
  <si>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</si>
  <si>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</si>
  <si>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</si>
  <si>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</si>
  <si>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</si>
  <si>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</si>
  <si>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</si>
  <si>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</si>
  <si>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</si>
  <si>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</si>
  <si>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</si>
  <si>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</si>
  <si>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</si>
  <si>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</si>
  <si>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</si>
  <si>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</si>
  <si>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</si>
  <si>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</si>
  <si>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</si>
  <si>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</si>
  <si>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</si>
  <si>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</si>
  <si>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</si>
  <si>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</si>
  <si>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</si>
  <si>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</si>
  <si>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</si>
  <si>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</si>
  <si>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</si>
  <si>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</si>
  <si>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</si>
  <si>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</si>
  <si>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</si>
  <si>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</si>
  <si>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</si>
  <si>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</si>
  <si>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</si>
  <si>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</si>
  <si>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</si>
  <si>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</si>
  <si>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</si>
  <si>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</si>
  <si>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</si>
  <si>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</si>
  <si>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</si>
  <si>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</si>
  <si>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</si>
  <si>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</si>
  <si>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</si>
  <si>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</si>
  <si>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</si>
  <si>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</si>
  <si>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</si>
  <si>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</si>
  <si>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</si>
  <si>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</si>
  <si>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</si>
  <si>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</si>
  <si>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</si>
  <si>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</si>
  <si>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</si>
  <si>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</si>
  <si>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</si>
  <si>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</si>
  <si>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</si>
  <si>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</si>
  <si>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</si>
  <si>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</si>
  <si>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</si>
  <si>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</si>
  <si>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</si>
  <si>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</si>
  <si>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</si>
  <si>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</si>
  <si>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</si>
  <si>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</si>
  <si>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</si>
  <si>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</si>
  <si>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</si>
  <si>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</si>
  <si>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</si>
  <si>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</si>
  <si>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</si>
  <si>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</si>
  <si>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</si>
  <si>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</si>
  <si>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</si>
  <si>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</si>
  <si>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</si>
  <si>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</si>
  <si>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</si>
  <si>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</si>
  <si>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</si>
  <si>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</si>
  <si>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</si>
  <si>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</si>
  <si>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</si>
  <si>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</si>
  <si>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</si>
  <si>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</si>
  <si>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</si>
  <si>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</si>
  <si>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</si>
  <si>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</si>
  <si>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</si>
  <si>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</si>
  <si>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</si>
  <si>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</si>
  <si>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</si>
  <si>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</si>
  <si>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</si>
  <si>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</si>
  <si>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</si>
  <si>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</si>
  <si>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</si>
  <si>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</si>
  <si>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</si>
  <si>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</si>
  <si>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</si>
  <si>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</si>
  <si>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</si>
  <si>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</si>
  <si>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</si>
  <si>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</si>
  <si>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</si>
  <si>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</si>
  <si>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</si>
  <si>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</si>
  <si>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</si>
  <si>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</si>
  <si>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</si>
  <si>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</si>
  <si>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</si>
  <si>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</si>
  <si>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</si>
  <si>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</si>
  <si>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</si>
  <si>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</si>
  <si>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</si>
  <si>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</si>
  <si>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</si>
  <si>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</si>
  <si>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</si>
  <si>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</si>
  <si>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</si>
  <si>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</si>
  <si>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</si>
  <si>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</si>
  <si>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</si>
  <si>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</si>
  <si>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</si>
  <si>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</si>
  <si>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</si>
  <si>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</si>
  <si>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</si>
  <si>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</si>
  <si>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</si>
  <si>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</si>
  <si>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</si>
  <si>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</si>
  <si>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</si>
  <si>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PATRONATO DE NOMBEROS DE LEON GTO.</t>
  </si>
  <si>
    <t>TERRENO TURISTICO DE MEXICO, SA DE CV</t>
  </si>
  <si>
    <t>INFONACOT</t>
  </si>
  <si>
    <t>CAJA DE PRESTACIONES SOCIALES DE BOMBERO</t>
  </si>
  <si>
    <t>IMPULSORA PROMOBIEN S A DE C V</t>
  </si>
  <si>
    <t>RICARDO DE JESUS VELEZ LOPEZ</t>
  </si>
  <si>
    <t>11231-0000-0096-0000</t>
  </si>
  <si>
    <t>11231-0000-0121-0000</t>
  </si>
  <si>
    <t>POR RECUPERAR EN EL SIGUEINTE MES</t>
  </si>
  <si>
    <t>EDENRED DE MEXICO, S.A. DE C.V.</t>
  </si>
  <si>
    <t>11310-0000-0001-0001</t>
  </si>
  <si>
    <t>SE AMORTIZA EN EL SIGUIENTE MES</t>
  </si>
  <si>
    <t>TERRENOS</t>
  </si>
  <si>
    <t>12310-5810-0000-0000</t>
  </si>
  <si>
    <t>Edificios no residenciales</t>
  </si>
  <si>
    <t>12330-5831-0000-0000</t>
  </si>
  <si>
    <t>OTROS BIENES INMUEBLES</t>
  </si>
  <si>
    <t>12390-0000-0000-0000</t>
  </si>
  <si>
    <t>EQUIPO DE COMPUTO</t>
  </si>
  <si>
    <t>12410-5151-0001-0000</t>
  </si>
  <si>
    <t>OTROS MOBILIARIO Y EQUIPOS DE ADMINISTRA</t>
  </si>
  <si>
    <t>12410-5191-0001-0000</t>
  </si>
  <si>
    <t>MUEBLES DE OFICINAS Y ESTANTERIA</t>
  </si>
  <si>
    <t>12411-5111-0000-0000</t>
  </si>
  <si>
    <t>MUEBLES, EXCEPTO DE OFICINA Y ESTANTERÍA</t>
  </si>
  <si>
    <t>12419-5121-0000-0000</t>
  </si>
  <si>
    <t>EQUIPOS Y APARATOS AUDIOVISUALES</t>
  </si>
  <si>
    <t>12420-5211-0000-0000</t>
  </si>
  <si>
    <t>CÁMARAS FOTOGRÁFICAS Y DE VIDEO</t>
  </si>
  <si>
    <t>EQUIPO MEDICO Y DE LABORATORIO</t>
  </si>
  <si>
    <t>12431-5321-0000-0000</t>
  </si>
  <si>
    <t>EQUIPO MEDICO</t>
  </si>
  <si>
    <t>12432-5311-0000-0000</t>
  </si>
  <si>
    <t>VEHICULOS Y EQUIPO TERRESTRE</t>
  </si>
  <si>
    <t>12441-5411-0001-0000</t>
  </si>
  <si>
    <t>ARMAMENTO DE DEFENSA PUBLICA</t>
  </si>
  <si>
    <t>12450-5511-0000-0000</t>
  </si>
  <si>
    <t>EQUIPOS Y APARATOS DE COMUNICACION Y TEL</t>
  </si>
  <si>
    <t>12465-5651-0000-0000</t>
  </si>
  <si>
    <t>HERRAMIENTAS Y MAQUINAS-HERRAMIENTA</t>
  </si>
  <si>
    <t>12467-5671-0000-0000</t>
  </si>
  <si>
    <t>OTROS EQUIPOS</t>
  </si>
  <si>
    <t>12469-5691-0000-0000</t>
  </si>
  <si>
    <t>SOFWARE</t>
  </si>
  <si>
    <t>12510-5911-0000-0000</t>
  </si>
  <si>
    <t>MARCAS</t>
  </si>
  <si>
    <t>12522-5931-0001-0000</t>
  </si>
  <si>
    <t>LICENCIAS INFORMATICAS E INTELECTUALES</t>
  </si>
  <si>
    <t>12540-5971-0000-0000</t>
  </si>
  <si>
    <t>LINEA RECTA</t>
  </si>
  <si>
    <t>BUEN ESTADO</t>
  </si>
  <si>
    <t>OBSOLETO Y DEPRECIADO</t>
  </si>
  <si>
    <t>MANTENIMIENTO RECURRENTE</t>
  </si>
  <si>
    <t>SE PAGA EN EL SIGUIENTE MES</t>
  </si>
  <si>
    <t>I S R HONORARIOS</t>
  </si>
  <si>
    <t>IMPUESTO CEDULAR HONORARIOS</t>
  </si>
  <si>
    <t>ISPT</t>
  </si>
  <si>
    <t>2 % NOMINAS</t>
  </si>
  <si>
    <t>IVA RETENIDO</t>
  </si>
  <si>
    <t>21121-0000-0152-0000</t>
  </si>
  <si>
    <t>21171-0000-0001-0000</t>
  </si>
  <si>
    <t>21171-0000-0004-0000</t>
  </si>
  <si>
    <t>21171-0000-0007-0000</t>
  </si>
  <si>
    <t>21171-0000-0008-0000</t>
  </si>
  <si>
    <t>21171-0000-0009-0000</t>
  </si>
  <si>
    <t>INGRESOS POR ACTIVIDAD PROPIA</t>
  </si>
  <si>
    <t>SUBSIDIO MUNICIPAL</t>
  </si>
  <si>
    <t>PATRIMONIAL</t>
  </si>
  <si>
    <t>RECURSO MUNICIPAL</t>
  </si>
  <si>
    <t>RECURSO MUNICIPAL Y PROPIO</t>
  </si>
  <si>
    <t>11112-0000-0001-0000</t>
  </si>
  <si>
    <t>CAJA CHICA</t>
  </si>
  <si>
    <t>11112-0000-0002-0000</t>
  </si>
  <si>
    <t>CAJA CHICA C.C.B.</t>
  </si>
  <si>
    <t>11112-0000-0003-0000</t>
  </si>
  <si>
    <t>CAJA CHICA CENTRAL</t>
  </si>
  <si>
    <t>11112-0000-0005-0000</t>
  </si>
  <si>
    <t>CAJA CHICA PREVENCION</t>
  </si>
  <si>
    <t>11121-0000-0001-0001</t>
  </si>
  <si>
    <t>BAJIO CHEQUES</t>
  </si>
  <si>
    <t>11121-0000-0001-0002</t>
  </si>
  <si>
    <t>BAJIO EJE</t>
  </si>
  <si>
    <t>11121-0000-0001-0004</t>
  </si>
  <si>
    <t>BANCO DEL BAJIO CTA. 137133910201</t>
  </si>
  <si>
    <t>11121-0000-0002-0001</t>
  </si>
  <si>
    <t>BANCOMER CTA 10770715</t>
  </si>
  <si>
    <t>Bajo protesta de decir verdad declaramos que los Estados Financieros y sus notas, son razonablemente correctos y son responsabilidad del emisor.</t>
  </si>
  <si>
    <t>__________________________________</t>
  </si>
  <si>
    <t xml:space="preserve">PRESIDENTE                                                                                                                                                                                                                            QUÍMICO SABINO RODRÍGUEZ RENDÓN </t>
  </si>
  <si>
    <t>___________________________________</t>
  </si>
  <si>
    <t>ADEUDO INFONAVIT</t>
  </si>
  <si>
    <t>CUOTAS IMSS</t>
  </si>
  <si>
    <t>21172-0000-0004-0000</t>
  </si>
  <si>
    <t>21172-0000-0005-0000</t>
  </si>
  <si>
    <t>DIRECTOR GENERAL                                                                                                                                                                                                                             C.P. JOSÉ LUIS CARPIO GUZMÁN</t>
  </si>
  <si>
    <t xml:space="preserve">TESORERO                                                                                                                                                                                                                          C. P. JUAN MANUEL ÁLVAREZ HERNÁNDEZ </t>
  </si>
  <si>
    <t>ROTOPLAS, S.A DE C.V.</t>
  </si>
  <si>
    <t>21290-0000-0003-0083</t>
  </si>
  <si>
    <t>DISTRIBUCIONES SAGAJI SA DE CV</t>
  </si>
  <si>
    <t>11231-0000-0139-0000</t>
  </si>
  <si>
    <t>ALIGERADOS PADDA S.A. DE C.V.</t>
  </si>
  <si>
    <t>12423-5230-0000-0000</t>
  </si>
  <si>
    <t>11249-0000-0001-0001</t>
  </si>
  <si>
    <t>IVA ACREDITABLE</t>
  </si>
  <si>
    <t>21171-0000-0003-0000</t>
  </si>
  <si>
    <t>I S R ASIMILADOS</t>
  </si>
  <si>
    <t>21121-0000-0071-0000</t>
  </si>
  <si>
    <t>Correspondiente del 01 de Enero al 31 de Diciembre de 2018</t>
  </si>
  <si>
    <t>11231-0000-0088-0000</t>
  </si>
  <si>
    <t>11231-0000-0144-0000</t>
  </si>
  <si>
    <t>SERVICIOS ADMINISTRATIVOS FANAFESA SA DE</t>
  </si>
  <si>
    <t>12449-5491-0000-0000</t>
  </si>
  <si>
    <t>OTROS EQUIPOS DE TRANSPORTE</t>
  </si>
  <si>
    <t>12466-5661-0000-0000</t>
  </si>
  <si>
    <t>EQUIPOS DE GENERACIÓN ELÉCTRICA, APARATO</t>
  </si>
  <si>
    <t>21121-0000-0021-0000</t>
  </si>
  <si>
    <t>BENJAMIN LARA RAMIREZ</t>
  </si>
  <si>
    <t>21121-0000-0058-0000</t>
  </si>
  <si>
    <t>FERRETERIA GRANADA DE LEON S A DE C V</t>
  </si>
  <si>
    <t>21121-0000-0095-0000</t>
  </si>
  <si>
    <t>JUAN CARLOS ALMONTE VILLAGOMEZ</t>
  </si>
  <si>
    <t>21121-0000-0144-0000</t>
  </si>
  <si>
    <t>QUIROGA TRUCKS S A DE C V</t>
  </si>
  <si>
    <t>21121-0000-0150-0000</t>
  </si>
  <si>
    <t>21121-0000-0179-0000</t>
  </si>
  <si>
    <t>ZAPATA LEON S A DE C V ZAPATA CAMION</t>
  </si>
  <si>
    <t>21121-0000-0186-0000</t>
  </si>
  <si>
    <t>COMERCIAL GRANADA DE LEON S A DE C V</t>
  </si>
  <si>
    <t>21121-0000-0289-0000</t>
  </si>
  <si>
    <t>GLORIA MANUELA RAMIREZ MORENO</t>
  </si>
  <si>
    <t>21121-0000-0305-0000</t>
  </si>
  <si>
    <t>MAPEQ MAYORISTAS EN PAPELERIA S.A. DE C.</t>
  </si>
  <si>
    <t>21121-0000-0347-0000</t>
  </si>
  <si>
    <t>JOSE GUILLERMO VELAZQUEZ RODRIGUEZ</t>
  </si>
  <si>
    <t>21121-0000-0392-0000</t>
  </si>
  <si>
    <t>ACEROMEX, S.A. DE C.V.</t>
  </si>
  <si>
    <t>21121-0000-0419-0000</t>
  </si>
  <si>
    <t>MIGUEL ALFREDO ESTRADA ESPINOSA</t>
  </si>
  <si>
    <t>21121-0000-0440-0000</t>
  </si>
  <si>
    <t>ABINDUS SEGURIDAD INDUSTRIAL, SA DE CV</t>
  </si>
  <si>
    <t>21121-0000-0512-0000</t>
  </si>
  <si>
    <t>AUTOPARTES NAPA MEXICO S DE RL DE CV</t>
  </si>
  <si>
    <t>21121-0000-0637-0000</t>
  </si>
  <si>
    <t>JOSE DE JESUS MUÑOZ CEDILLO</t>
  </si>
  <si>
    <t>21121-0000-0686-0000</t>
  </si>
  <si>
    <t>JUAN ANTONIO TOVAR MEZA</t>
  </si>
  <si>
    <t>21121-0000-0689-0000</t>
  </si>
  <si>
    <t>AFTA GRUPO TEXTIL SA DE CV</t>
  </si>
  <si>
    <t>21121-0000-0691-0000</t>
  </si>
  <si>
    <t>XNOX SA DE CV</t>
  </si>
  <si>
    <t>21121-0000-0692-0000</t>
  </si>
  <si>
    <t>AUTOBUSES ESPECIALIZADOS SA DE CV</t>
  </si>
  <si>
    <t>21171-0000-0000-0000</t>
  </si>
  <si>
    <t>RETENCIONES DE IMPUESTOS POR PAGAR A COR</t>
  </si>
  <si>
    <t>21172-0000-0000-0000</t>
  </si>
  <si>
    <t>RETENCIONES DE SEGURIDAD SOCIAL POR PAGA</t>
  </si>
  <si>
    <t>21290-0000-0000-0000</t>
  </si>
  <si>
    <t>OTROS DOCUMENTOS POR PAGAR A CORTO PLAZO</t>
  </si>
  <si>
    <t>21290-0000-0001-0000</t>
  </si>
  <si>
    <t>PENSIONES ALIMENTICIAS</t>
  </si>
  <si>
    <t>21290-0000-0001-0001</t>
  </si>
  <si>
    <t>TERESITA DE JESUS MARTINEZ LOPEZ</t>
  </si>
  <si>
    <t>21290-0000-0001-0002</t>
  </si>
  <si>
    <t>MARIA DE LOS ANGELES ORTIZ ALVAREZ</t>
  </si>
  <si>
    <t>21290-0000-0001-0005</t>
  </si>
  <si>
    <t>CLAUDIA GABRIELA MARTINEZ CASTRO</t>
  </si>
  <si>
    <t>21290-0000-0001-0007</t>
  </si>
  <si>
    <t>ANA GABRIELA GONZALEZ CISNEROS</t>
  </si>
  <si>
    <t>21290-0000-0001-0009</t>
  </si>
  <si>
    <t>ESMERALDA SAN JUAN GUZMAN JIMENEZ</t>
  </si>
  <si>
    <t>21290-0000-0001-0010</t>
  </si>
  <si>
    <t>LORENA ALVAREZ SANCHEZ</t>
  </si>
  <si>
    <t>21290-0000-0001-0011</t>
  </si>
  <si>
    <t>JUANA IVETH SERVIN CORTES</t>
  </si>
  <si>
    <t>21290-0000-0001-0012</t>
  </si>
  <si>
    <t>LETICIA ORTEGA GARCIA</t>
  </si>
  <si>
    <t>21290-0000-0001-0015</t>
  </si>
  <si>
    <t>ANA LAURA RODRIGUEZ SALAZAR</t>
  </si>
  <si>
    <t>21290-0000-0003-0000</t>
  </si>
  <si>
    <t>ACREEDORES DIVERSOS</t>
  </si>
  <si>
    <t>Servicios de Comunicación Social y Publicidad.</t>
  </si>
  <si>
    <t>12430-0000-0000-0000</t>
  </si>
  <si>
    <t>EQUIPO E INSTRUMENTAL MEDICO YDE LABORA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</si>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</sst>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06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4" fillId="10" borderId="0" xfId="8" applyFont="1" applyFill="1" applyAlignment="1">
      <alignment horizontal="center"/>
    </xf>
    <xf numFmtId="0" fontId="14" fillId="11" borderId="0" xfId="8" applyFont="1" applyFill="1" applyAlignment="1">
      <alignment horizontal="center"/>
    </xf>
    <xf numFmtId="0" fontId="14" fillId="0" borderId="0" xfId="8" applyFont="1" applyAlignment="1">
      <alignment wrapText="1"/>
    </xf>
    <xf numFmtId="0" fontId="14" fillId="0" borderId="0" xfId="8" applyFont="1" applyFill="1" applyAlignment="1">
      <alignment horizontal="center"/>
    </xf>
    <xf numFmtId="9" fontId="14" fillId="0" borderId="0" xfId="13" applyFont="1"/>
    <xf numFmtId="0" fontId="14" fillId="0" borderId="0" xfId="9" applyFont="1" applyAlignment="1">
      <alignment wrapText="1"/>
    </xf>
    <xf numFmtId="43" fontId="13" fillId="0" borderId="1" xfId="12" applyFont="1" applyFill="1" applyBorder="1" applyAlignment="1">
      <alignment horizontal="right" vertical="center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left" vertical="top" wrapText="1"/>
      <protection locked="0"/>
    </xf>
    <xf numFmtId="0" fontId="3" fillId="0" borderId="0" xfId="3" applyFont="1" applyFill="1" applyBorder="1" applyAlignment="1" applyProtection="1">
      <alignment vertical="top" wrapText="1"/>
      <protection locked="0"/>
    </xf>
    <xf numFmtId="0" fontId="3" fillId="0" borderId="0" xfId="3" applyFont="1" applyAlignment="1" applyProtection="1">
      <alignment wrapText="1"/>
      <protection locked="0"/>
    </xf>
    <xf numFmtId="4" fontId="14" fillId="0" borderId="0" xfId="8" applyNumberFormat="1" applyFont="1" applyFill="1"/>
    <xf numFmtId="4" fontId="13" fillId="0" borderId="0" xfId="8" applyNumberFormat="1" applyFont="1"/>
    <xf numFmtId="4" fontId="12" fillId="0" borderId="0" xfId="8" applyNumberFormat="1" applyFont="1"/>
    <xf numFmtId="4" fontId="13" fillId="0" borderId="0" xfId="9" applyNumberFormat="1" applyFont="1"/>
    <xf numFmtId="0" fontId="14" fillId="0" borderId="0" xfId="9" applyFont="1" applyFill="1"/>
    <xf numFmtId="4" fontId="14" fillId="0" borderId="0" xfId="9" applyNumberFormat="1" applyFont="1" applyFill="1"/>
    <xf numFmtId="0" fontId="14" fillId="0" borderId="0" xfId="9" applyFont="1" applyFill="1" applyAlignment="1">
      <alignment horizontal="center"/>
    </xf>
    <xf numFmtId="43" fontId="14" fillId="0" borderId="0" xfId="12" applyFont="1"/>
    <xf numFmtId="0" fontId="13" fillId="0" borderId="0" xfId="9" applyFont="1" applyFill="1"/>
    <xf numFmtId="43" fontId="13" fillId="0" borderId="0" xfId="12" applyFont="1" applyFill="1"/>
    <xf numFmtId="43" fontId="14" fillId="0" borderId="0" xfId="12" applyFont="1" applyFill="1"/>
    <xf numFmtId="43" fontId="8" fillId="0" borderId="0" xfId="12" applyFont="1"/>
    <xf numFmtId="43" fontId="14" fillId="0" borderId="0" xfId="9" applyNumberFormat="1" applyFont="1" applyFill="1"/>
    <xf numFmtId="43" fontId="8" fillId="0" borderId="0" xfId="12" applyFont="1" applyFill="1"/>
    <xf numFmtId="43" fontId="8" fillId="0" borderId="0" xfId="10" applyNumberFormat="1" applyFont="1" applyFill="1"/>
    <xf numFmtId="0" fontId="13" fillId="0" borderId="0" xfId="8" applyFont="1" applyFill="1" applyAlignment="1">
      <alignment horizontal="center"/>
    </xf>
    <xf numFmtId="4" fontId="13" fillId="0" borderId="0" xfId="8" applyNumberFormat="1" applyFont="1" applyFill="1"/>
    <xf numFmtId="4" fontId="13" fillId="12" borderId="0" xfId="8" applyNumberFormat="1" applyFont="1" applyFill="1"/>
    <xf numFmtId="0" fontId="14" fillId="12" borderId="0" xfId="8" applyFont="1" applyFill="1" applyAlignment="1">
      <alignment horizontal="center"/>
    </xf>
    <xf numFmtId="0" fontId="13" fillId="12" borderId="0" xfId="8" applyFont="1" applyFill="1" applyAlignment="1">
      <alignment horizontal="center"/>
    </xf>
    <xf numFmtId="0" fontId="14" fillId="12" borderId="0" xfId="8" applyFont="1" applyFill="1"/>
    <xf numFmtId="4" fontId="14" fillId="12" borderId="0" xfId="8" applyNumberFormat="1" applyFont="1" applyFill="1"/>
    <xf numFmtId="0" fontId="13" fillId="0" borderId="0" xfId="8" applyFont="1"/>
    <xf numFmtId="9" fontId="13" fillId="0" borderId="0" xfId="13" applyFont="1"/>
    <xf numFmtId="0" fontId="14" fillId="0" borderId="0" xfId="8" applyFont="1" applyFill="1"/>
    <xf numFmtId="0" fontId="14" fillId="13" borderId="0" xfId="8" applyFont="1" applyFill="1" applyAlignment="1">
      <alignment horizontal="center"/>
    </xf>
    <xf numFmtId="4" fontId="14" fillId="13" borderId="0" xfId="8" applyNumberFormat="1" applyFont="1" applyFill="1"/>
    <xf numFmtId="0" fontId="13" fillId="13" borderId="0" xfId="8" applyFont="1" applyFill="1" applyAlignment="1">
      <alignment horizontal="center"/>
    </xf>
    <xf numFmtId="4" fontId="13" fillId="13" borderId="0" xfId="8" applyNumberFormat="1" applyFont="1" applyFill="1"/>
    <xf numFmtId="0" fontId="14" fillId="13" borderId="0" xfId="9" applyFont="1" applyFill="1" applyAlignment="1">
      <alignment horizontal="center"/>
    </xf>
    <xf numFmtId="4" fontId="13" fillId="13" borderId="0" xfId="9" applyNumberFormat="1" applyFont="1" applyFill="1"/>
    <xf numFmtId="4" fontId="14" fillId="13" borderId="0" xfId="9" applyNumberFormat="1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4">
    <cellStyle name="Hipervínculo" xfId="11" builtinId="8"/>
    <cellStyle name="Millares" xfId="12" builtinId="3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" xfId="13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E51"/>
  <sheetViews>
    <sheetView tabSelected="1" view="pageBreakPreview" zoomScaleNormal="100" zoomScaleSheetLayoutView="100" workbookViewId="0">
      <pane ySplit="4" topLeftCell="A5" activePane="bottomLeft" state="frozen"/>
      <selection activeCell="A14" sqref="A14:B14"/>
      <selection pane="bottomLeft" activeCell="D15" sqref="D15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91" t="s">
        <v>624</v>
      </c>
      <c r="B1" s="191"/>
      <c r="C1" s="73"/>
      <c r="D1" s="70" t="s">
        <v>288</v>
      </c>
      <c r="E1" s="71">
        <v>2018</v>
      </c>
    </row>
    <row r="2" spans="1:5" ht="18.95" customHeight="1" x14ac:dyDescent="0.2">
      <c r="A2" s="192" t="s">
        <v>289</v>
      </c>
      <c r="B2" s="192"/>
      <c r="C2" s="93"/>
      <c r="D2" s="70" t="s">
        <v>290</v>
      </c>
      <c r="E2" s="73" t="s">
        <v>807</v>
      </c>
    </row>
    <row r="3" spans="1:5" ht="18.95" customHeight="1" x14ac:dyDescent="0.2">
      <c r="A3" s="193" t="s">
        <v>731</v>
      </c>
      <c r="B3" s="193"/>
      <c r="C3" s="73"/>
      <c r="D3" s="70" t="s">
        <v>291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5" t="s">
        <v>1</v>
      </c>
      <c r="B9" s="146" t="s">
        <v>2</v>
      </c>
    </row>
    <row r="10" spans="1:5" x14ac:dyDescent="0.2">
      <c r="A10" s="145" t="s">
        <v>3</v>
      </c>
      <c r="B10" s="146" t="s">
        <v>4</v>
      </c>
    </row>
    <row r="11" spans="1:5" x14ac:dyDescent="0.2">
      <c r="A11" s="145" t="s">
        <v>5</v>
      </c>
      <c r="B11" s="146" t="s">
        <v>6</v>
      </c>
    </row>
    <row r="12" spans="1:5" x14ac:dyDescent="0.2">
      <c r="A12" s="145" t="s">
        <v>218</v>
      </c>
      <c r="B12" s="146" t="s">
        <v>281</v>
      </c>
    </row>
    <row r="13" spans="1:5" x14ac:dyDescent="0.2">
      <c r="A13" s="145" t="s">
        <v>7</v>
      </c>
      <c r="B13" s="146" t="s">
        <v>280</v>
      </c>
    </row>
    <row r="14" spans="1:5" x14ac:dyDescent="0.2">
      <c r="A14" s="145" t="s">
        <v>8</v>
      </c>
      <c r="B14" s="146" t="s">
        <v>217</v>
      </c>
    </row>
    <row r="15" spans="1:5" x14ac:dyDescent="0.2">
      <c r="A15" s="145" t="s">
        <v>9</v>
      </c>
      <c r="B15" s="146" t="s">
        <v>10</v>
      </c>
    </row>
    <row r="16" spans="1:5" x14ac:dyDescent="0.2">
      <c r="A16" s="145" t="s">
        <v>11</v>
      </c>
      <c r="B16" s="146" t="s">
        <v>12</v>
      </c>
    </row>
    <row r="17" spans="1:2" x14ac:dyDescent="0.2">
      <c r="A17" s="145" t="s">
        <v>13</v>
      </c>
      <c r="B17" s="146" t="s">
        <v>14</v>
      </c>
    </row>
    <row r="18" spans="1:2" x14ac:dyDescent="0.2">
      <c r="A18" s="145" t="s">
        <v>15</v>
      </c>
      <c r="B18" s="146" t="s">
        <v>16</v>
      </c>
    </row>
    <row r="19" spans="1:2" x14ac:dyDescent="0.2">
      <c r="A19" s="145" t="s">
        <v>17</v>
      </c>
      <c r="B19" s="146" t="s">
        <v>18</v>
      </c>
    </row>
    <row r="20" spans="1:2" x14ac:dyDescent="0.2">
      <c r="A20" s="145" t="s">
        <v>19</v>
      </c>
      <c r="B20" s="146" t="s">
        <v>20</v>
      </c>
    </row>
    <row r="21" spans="1:2" x14ac:dyDescent="0.2">
      <c r="A21" s="145" t="s">
        <v>21</v>
      </c>
      <c r="B21" s="146" t="s">
        <v>275</v>
      </c>
    </row>
    <row r="22" spans="1:2" x14ac:dyDescent="0.2">
      <c r="A22" s="145" t="s">
        <v>22</v>
      </c>
      <c r="B22" s="146" t="s">
        <v>23</v>
      </c>
    </row>
    <row r="23" spans="1:2" x14ac:dyDescent="0.2">
      <c r="A23" s="145" t="s">
        <v>122</v>
      </c>
      <c r="B23" s="146" t="s">
        <v>24</v>
      </c>
    </row>
    <row r="24" spans="1:2" x14ac:dyDescent="0.2">
      <c r="A24" s="145" t="s">
        <v>123</v>
      </c>
      <c r="B24" s="146" t="s">
        <v>25</v>
      </c>
    </row>
    <row r="25" spans="1:2" x14ac:dyDescent="0.2">
      <c r="A25" s="145" t="s">
        <v>124</v>
      </c>
      <c r="B25" s="146" t="s">
        <v>26</v>
      </c>
    </row>
    <row r="26" spans="1:2" x14ac:dyDescent="0.2">
      <c r="A26" s="145" t="s">
        <v>27</v>
      </c>
      <c r="B26" s="146" t="s">
        <v>28</v>
      </c>
    </row>
    <row r="27" spans="1:2" x14ac:dyDescent="0.2">
      <c r="A27" s="145" t="s">
        <v>29</v>
      </c>
      <c r="B27" s="146" t="s">
        <v>30</v>
      </c>
    </row>
    <row r="28" spans="1:2" x14ac:dyDescent="0.2">
      <c r="A28" s="145" t="s">
        <v>31</v>
      </c>
      <c r="B28" s="146" t="s">
        <v>32</v>
      </c>
    </row>
    <row r="29" spans="1:2" x14ac:dyDescent="0.2">
      <c r="A29" s="145" t="s">
        <v>33</v>
      </c>
      <c r="B29" s="146" t="s">
        <v>34</v>
      </c>
    </row>
    <row r="30" spans="1:2" x14ac:dyDescent="0.2">
      <c r="A30" s="145" t="s">
        <v>120</v>
      </c>
      <c r="B30" s="146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5" t="s">
        <v>90</v>
      </c>
      <c r="B33" s="146" t="s">
        <v>85</v>
      </c>
    </row>
    <row r="34" spans="1:2" x14ac:dyDescent="0.2">
      <c r="A34" s="145" t="s">
        <v>91</v>
      </c>
      <c r="B34" s="146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6" t="s">
        <v>36</v>
      </c>
    </row>
    <row r="38" spans="1:2" x14ac:dyDescent="0.2">
      <c r="A38" s="40"/>
      <c r="B38" s="146" t="s">
        <v>37</v>
      </c>
    </row>
    <row r="39" spans="1:2" ht="12" thickBot="1" x14ac:dyDescent="0.25">
      <c r="A39" s="44"/>
      <c r="B39" s="45"/>
    </row>
    <row r="41" spans="1:2" x14ac:dyDescent="0.2">
      <c r="B41" s="154" t="s">
        <v>710</v>
      </c>
    </row>
    <row r="42" spans="1:2" x14ac:dyDescent="0.2">
      <c r="B42" s="155"/>
    </row>
    <row r="43" spans="1:2" x14ac:dyDescent="0.2">
      <c r="B43" s="155" t="s">
        <v>711</v>
      </c>
    </row>
    <row r="44" spans="1:2" ht="22.5" x14ac:dyDescent="0.2">
      <c r="B44" s="156" t="s">
        <v>712</v>
      </c>
    </row>
    <row r="45" spans="1:2" x14ac:dyDescent="0.2">
      <c r="B45" s="157"/>
    </row>
    <row r="46" spans="1:2" x14ac:dyDescent="0.2">
      <c r="B46" s="158" t="s">
        <v>713</v>
      </c>
    </row>
    <row r="47" spans="1:2" ht="22.5" x14ac:dyDescent="0.2">
      <c r="B47" s="156" t="s">
        <v>718</v>
      </c>
    </row>
    <row r="48" spans="1:2" x14ac:dyDescent="0.2">
      <c r="B48" s="157"/>
    </row>
    <row r="49" spans="2:2" x14ac:dyDescent="0.2">
      <c r="B49" s="157"/>
    </row>
    <row r="50" spans="2:2" x14ac:dyDescent="0.2">
      <c r="B50" s="158" t="s">
        <v>713</v>
      </c>
    </row>
    <row r="51" spans="2:2" ht="22.5" x14ac:dyDescent="0.2">
      <c r="B51" s="156" t="s">
        <v>719</v>
      </c>
    </row>
  </sheetData>
  <sheetProtection formatCells="0" formatColumns="0" formatRows="0" autoFilter="0" pivotTables="0"/>
  <protectedRanges>
    <protectedRange sqref="B41" name="Rango1_2_1_1_1_1_2_1"/>
    <protectedRange sqref="B43:B44 B46" name="Rango1_1_1_2_1"/>
    <protectedRange sqref="B47 B50:B51" name="Rango1_1_1_2_1_1"/>
  </protectedRanges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D21"/>
  <sheetViews>
    <sheetView showGridLines="0" view="pageBreakPreview" zoomScale="124" zoomScaleNormal="100" zoomScaleSheetLayoutView="124" workbookViewId="0">
      <selection activeCell="E15" sqref="E15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98" t="str">
        <f>'Notas a los Edos Financieros'!A1</f>
        <v>PATRONATO DE NOMBEROS DE LEON GTO.</v>
      </c>
      <c r="B1" s="198"/>
      <c r="C1" s="198"/>
      <c r="D1" s="198"/>
    </row>
    <row r="2" spans="1:4" s="94" customFormat="1" ht="18.95" customHeight="1" x14ac:dyDescent="0.25">
      <c r="A2" s="198" t="s">
        <v>622</v>
      </c>
      <c r="B2" s="198"/>
      <c r="C2" s="198"/>
      <c r="D2" s="198"/>
    </row>
    <row r="3" spans="1:4" s="94" customFormat="1" ht="18.95" customHeight="1" x14ac:dyDescent="0.25">
      <c r="A3" s="198" t="str">
        <f>'Notas a los Edos Financieros'!A3</f>
        <v>Correspondiente del 01 de Enero al 31 de Diciembre de 2018</v>
      </c>
      <c r="B3" s="198"/>
      <c r="C3" s="198"/>
      <c r="D3" s="198"/>
    </row>
    <row r="4" spans="1:4" s="97" customFormat="1" ht="18.95" customHeight="1" x14ac:dyDescent="0.2">
      <c r="A4" s="199" t="s">
        <v>618</v>
      </c>
      <c r="B4" s="199"/>
      <c r="C4" s="199"/>
      <c r="D4" s="199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53">
        <v>71515375.049999997</v>
      </c>
      <c r="D6" s="101">
        <v>71515375.049999997</v>
      </c>
    </row>
    <row r="7" spans="1:4" x14ac:dyDescent="0.2">
      <c r="B7" s="102"/>
      <c r="C7" s="103"/>
      <c r="D7" s="104"/>
    </row>
    <row r="8" spans="1:4" x14ac:dyDescent="0.2">
      <c r="A8" s="105" t="s">
        <v>145</v>
      </c>
      <c r="B8" s="106"/>
      <c r="C8" s="107">
        <f>SUM(C9:C13)</f>
        <v>0</v>
      </c>
      <c r="D8" s="108">
        <f>SUM(C9:C13)</f>
        <v>0</v>
      </c>
    </row>
    <row r="9" spans="1:4" x14ac:dyDescent="0.2">
      <c r="A9" s="109"/>
      <c r="B9" s="110" t="s">
        <v>144</v>
      </c>
      <c r="C9" s="111">
        <v>0</v>
      </c>
      <c r="D9" s="112"/>
    </row>
    <row r="10" spans="1:4" x14ac:dyDescent="0.2">
      <c r="A10" s="109"/>
      <c r="B10" s="110" t="s">
        <v>143</v>
      </c>
      <c r="C10" s="111">
        <v>0</v>
      </c>
      <c r="D10" s="113"/>
    </row>
    <row r="11" spans="1:4" x14ac:dyDescent="0.2">
      <c r="A11" s="109"/>
      <c r="B11" s="110" t="s">
        <v>142</v>
      </c>
      <c r="C11" s="111">
        <v>0</v>
      </c>
      <c r="D11" s="113"/>
    </row>
    <row r="12" spans="1:4" x14ac:dyDescent="0.2">
      <c r="A12" s="109"/>
      <c r="B12" s="110" t="s">
        <v>141</v>
      </c>
      <c r="C12" s="111">
        <v>0</v>
      </c>
      <c r="D12" s="113"/>
    </row>
    <row r="13" spans="1:4" x14ac:dyDescent="0.2">
      <c r="A13" s="114" t="s">
        <v>140</v>
      </c>
      <c r="B13" s="110"/>
      <c r="C13" s="111">
        <v>0</v>
      </c>
      <c r="D13" s="113"/>
    </row>
    <row r="14" spans="1:4" x14ac:dyDescent="0.2">
      <c r="B14" s="115"/>
      <c r="C14" s="116"/>
      <c r="D14" s="117"/>
    </row>
    <row r="15" spans="1:4" x14ac:dyDescent="0.2">
      <c r="A15" s="105" t="s">
        <v>139</v>
      </c>
      <c r="B15" s="106"/>
      <c r="C15" s="107">
        <f>SUM(C16:C19)</f>
        <v>0</v>
      </c>
      <c r="D15" s="108">
        <f>SUM(D16:D19)</f>
        <v>0</v>
      </c>
    </row>
    <row r="16" spans="1:4" x14ac:dyDescent="0.2">
      <c r="A16" s="109"/>
      <c r="B16" s="110" t="s">
        <v>138</v>
      </c>
      <c r="C16" s="111">
        <v>0</v>
      </c>
      <c r="D16" s="112"/>
    </row>
    <row r="17" spans="1:4" x14ac:dyDescent="0.2">
      <c r="A17" s="109"/>
      <c r="B17" s="110" t="s">
        <v>137</v>
      </c>
      <c r="C17" s="111">
        <v>0</v>
      </c>
      <c r="D17" s="113"/>
    </row>
    <row r="18" spans="1:4" x14ac:dyDescent="0.2">
      <c r="A18" s="109"/>
      <c r="B18" s="110" t="s">
        <v>136</v>
      </c>
      <c r="C18" s="111">
        <v>0</v>
      </c>
      <c r="D18" s="113"/>
    </row>
    <row r="19" spans="1:4" x14ac:dyDescent="0.2">
      <c r="A19" s="114" t="s">
        <v>135</v>
      </c>
      <c r="B19" s="118"/>
      <c r="C19" s="119">
        <v>0</v>
      </c>
      <c r="D19" s="113"/>
    </row>
    <row r="20" spans="1:4" x14ac:dyDescent="0.2">
      <c r="B20" s="120"/>
      <c r="C20" s="121"/>
      <c r="D20" s="117"/>
    </row>
    <row r="21" spans="1:4" x14ac:dyDescent="0.2">
      <c r="A21" s="100" t="s">
        <v>134</v>
      </c>
      <c r="B21" s="100"/>
      <c r="C21" s="122"/>
      <c r="D21" s="101">
        <f>+D6+D8-D15</f>
        <v>71515375.049999997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K35"/>
  <sheetViews>
    <sheetView showGridLines="0" view="pageBreakPreview" topLeftCell="A13" zoomScale="118" zoomScaleNormal="106" zoomScaleSheetLayoutView="118" workbookViewId="0">
      <selection activeCell="D35" sqref="D35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2" customWidth="1"/>
    <col min="5" max="5" width="13.140625" style="96" customWidth="1"/>
    <col min="6" max="6" width="31.85546875" style="96" customWidth="1"/>
    <col min="7" max="7" width="12" style="96" bestFit="1" customWidth="1"/>
    <col min="8" max="9" width="11.5703125" style="96" bestFit="1" customWidth="1"/>
    <col min="10" max="10" width="12" style="96" bestFit="1" customWidth="1"/>
    <col min="11" max="16384" width="11.42578125" style="96"/>
  </cols>
  <sheetData>
    <row r="1" spans="1:11" s="123" customFormat="1" ht="18.95" customHeight="1" x14ac:dyDescent="0.25">
      <c r="A1" s="200" t="str">
        <f>'Notas a los Edos Financieros'!A1</f>
        <v>PATRONATO DE NOMBEROS DE LEON GTO.</v>
      </c>
      <c r="B1" s="200"/>
      <c r="C1" s="200"/>
      <c r="D1" s="200"/>
    </row>
    <row r="2" spans="1:11" s="123" customFormat="1" ht="18.95" customHeight="1" x14ac:dyDescent="0.25">
      <c r="A2" s="200" t="s">
        <v>623</v>
      </c>
      <c r="B2" s="200"/>
      <c r="C2" s="200"/>
      <c r="D2" s="200"/>
    </row>
    <row r="3" spans="1:11" s="123" customFormat="1" ht="18.95" customHeight="1" x14ac:dyDescent="0.25">
      <c r="A3" s="200" t="str">
        <f>'Notas a los Edos Financieros'!A3</f>
        <v>Correspondiente del 01 de Enero al 31 de Diciembre de 2018</v>
      </c>
      <c r="B3" s="200"/>
      <c r="C3" s="200"/>
      <c r="D3" s="200"/>
    </row>
    <row r="4" spans="1:11" s="124" customFormat="1" x14ac:dyDescent="0.2">
      <c r="A4" s="201"/>
      <c r="B4" s="201"/>
      <c r="C4" s="201"/>
      <c r="D4" s="201"/>
    </row>
    <row r="5" spans="1:11" x14ac:dyDescent="0.2">
      <c r="A5" s="125" t="s">
        <v>168</v>
      </c>
      <c r="B5" s="126"/>
      <c r="C5" s="127">
        <v>70343622.579999998</v>
      </c>
      <c r="D5" s="128">
        <v>70343622.579999998</v>
      </c>
    </row>
    <row r="6" spans="1:11" x14ac:dyDescent="0.2">
      <c r="A6" s="129"/>
      <c r="B6" s="102"/>
      <c r="C6" s="130"/>
      <c r="D6" s="131"/>
    </row>
    <row r="7" spans="1:11" x14ac:dyDescent="0.2">
      <c r="A7" s="105" t="s">
        <v>167</v>
      </c>
      <c r="B7" s="132"/>
      <c r="C7" s="127"/>
      <c r="D7" s="133">
        <f>SUM(C8:C24)</f>
        <v>9027356.75</v>
      </c>
    </row>
    <row r="8" spans="1:11" x14ac:dyDescent="0.2">
      <c r="A8" s="109"/>
      <c r="B8" s="134" t="s">
        <v>166</v>
      </c>
      <c r="C8" s="111">
        <v>223079.63999999998</v>
      </c>
      <c r="D8" s="135"/>
      <c r="E8" s="95"/>
      <c r="F8" s="95"/>
      <c r="G8" s="95"/>
      <c r="H8" s="95"/>
      <c r="I8" s="95"/>
    </row>
    <row r="9" spans="1:11" x14ac:dyDescent="0.2">
      <c r="A9" s="109"/>
      <c r="B9" s="134" t="s">
        <v>165</v>
      </c>
      <c r="C9" s="111">
        <v>0</v>
      </c>
      <c r="D9" s="136"/>
      <c r="E9" s="163"/>
      <c r="F9" s="163"/>
      <c r="G9" s="163"/>
      <c r="H9" s="163"/>
      <c r="I9" s="163"/>
      <c r="J9" s="163"/>
      <c r="K9" s="163"/>
    </row>
    <row r="10" spans="1:11" x14ac:dyDescent="0.2">
      <c r="A10" s="109"/>
      <c r="B10" s="134" t="s">
        <v>164</v>
      </c>
      <c r="C10" s="111">
        <v>294559</v>
      </c>
      <c r="D10" s="136"/>
      <c r="E10" s="164"/>
      <c r="F10" s="163"/>
      <c r="G10" s="169"/>
      <c r="H10" s="169"/>
      <c r="I10" s="169"/>
      <c r="J10" s="166"/>
      <c r="K10" s="86"/>
    </row>
    <row r="11" spans="1:11" x14ac:dyDescent="0.2">
      <c r="A11" s="109"/>
      <c r="B11" s="134" t="s">
        <v>163</v>
      </c>
      <c r="C11" s="111">
        <v>5511279.0200000005</v>
      </c>
      <c r="D11" s="136"/>
      <c r="E11" s="163"/>
      <c r="F11" s="163"/>
      <c r="G11" s="169"/>
      <c r="H11" s="169"/>
      <c r="I11" s="169"/>
      <c r="J11" s="166"/>
      <c r="K11" s="86"/>
    </row>
    <row r="12" spans="1:11" x14ac:dyDescent="0.2">
      <c r="A12" s="109"/>
      <c r="B12" s="134" t="s">
        <v>162</v>
      </c>
      <c r="C12" s="111">
        <v>2463533.6</v>
      </c>
      <c r="D12" s="136"/>
      <c r="E12" s="163"/>
      <c r="F12" s="163"/>
      <c r="G12" s="169"/>
      <c r="H12" s="169"/>
      <c r="I12" s="169"/>
      <c r="J12" s="166"/>
      <c r="K12" s="86"/>
    </row>
    <row r="13" spans="1:11" x14ac:dyDescent="0.2">
      <c r="A13" s="109"/>
      <c r="B13" s="134" t="s">
        <v>161</v>
      </c>
      <c r="C13" s="111">
        <v>534905.49</v>
      </c>
      <c r="D13" s="136"/>
      <c r="E13" s="163"/>
      <c r="F13" s="163"/>
      <c r="G13" s="169"/>
      <c r="H13" s="169"/>
      <c r="I13" s="169"/>
      <c r="J13" s="166"/>
      <c r="K13" s="86"/>
    </row>
    <row r="14" spans="1:11" x14ac:dyDescent="0.2">
      <c r="A14" s="109"/>
      <c r="B14" s="134" t="s">
        <v>160</v>
      </c>
      <c r="C14" s="111">
        <v>0</v>
      </c>
      <c r="D14" s="136"/>
      <c r="E14" s="163"/>
      <c r="F14" s="163"/>
      <c r="G14" s="169"/>
      <c r="H14" s="169"/>
      <c r="I14" s="169"/>
      <c r="J14" s="166"/>
      <c r="K14" s="86"/>
    </row>
    <row r="15" spans="1:11" x14ac:dyDescent="0.2">
      <c r="A15" s="109"/>
      <c r="B15" s="134" t="s">
        <v>159</v>
      </c>
      <c r="C15" s="111">
        <v>0</v>
      </c>
      <c r="D15" s="136"/>
      <c r="E15" s="163"/>
      <c r="F15" s="163"/>
      <c r="G15" s="169"/>
      <c r="H15" s="169"/>
      <c r="I15" s="169"/>
      <c r="J15" s="166"/>
      <c r="K15" s="86"/>
    </row>
    <row r="16" spans="1:11" x14ac:dyDescent="0.2">
      <c r="A16" s="109"/>
      <c r="B16" s="134" t="s">
        <v>158</v>
      </c>
      <c r="C16" s="111">
        <v>0</v>
      </c>
      <c r="D16" s="136"/>
      <c r="E16" s="163"/>
      <c r="F16" s="163"/>
      <c r="G16" s="169"/>
      <c r="H16" s="169"/>
      <c r="I16" s="169"/>
      <c r="J16" s="166"/>
      <c r="K16" s="86"/>
    </row>
    <row r="17" spans="1:11" x14ac:dyDescent="0.2">
      <c r="A17" s="109"/>
      <c r="B17" s="134" t="s">
        <v>157</v>
      </c>
      <c r="C17" s="111">
        <v>0</v>
      </c>
      <c r="D17" s="136"/>
      <c r="E17" s="163"/>
      <c r="F17" s="163"/>
      <c r="G17" s="169"/>
      <c r="H17" s="169"/>
      <c r="I17" s="169"/>
      <c r="J17" s="166"/>
      <c r="K17" s="86"/>
    </row>
    <row r="18" spans="1:11" x14ac:dyDescent="0.2">
      <c r="A18" s="109"/>
      <c r="B18" s="134" t="s">
        <v>156</v>
      </c>
      <c r="C18" s="111">
        <v>0</v>
      </c>
      <c r="D18" s="136"/>
      <c r="E18" s="163"/>
      <c r="F18" s="171"/>
      <c r="G18" s="169"/>
      <c r="H18" s="169"/>
      <c r="I18" s="169"/>
      <c r="J18" s="166"/>
      <c r="K18" s="86"/>
    </row>
    <row r="19" spans="1:11" x14ac:dyDescent="0.2">
      <c r="A19" s="109"/>
      <c r="B19" s="134" t="s">
        <v>155</v>
      </c>
      <c r="C19" s="111">
        <v>0</v>
      </c>
      <c r="D19" s="136"/>
      <c r="E19" s="95"/>
      <c r="F19" s="95"/>
      <c r="G19" s="172"/>
      <c r="H19" s="172"/>
      <c r="I19" s="172"/>
      <c r="J19" s="170"/>
    </row>
    <row r="20" spans="1:11" x14ac:dyDescent="0.2">
      <c r="A20" s="109"/>
      <c r="B20" s="134" t="s">
        <v>154</v>
      </c>
      <c r="C20" s="111">
        <v>0</v>
      </c>
      <c r="D20" s="136"/>
      <c r="E20" s="95"/>
      <c r="F20" s="95"/>
      <c r="G20" s="95"/>
      <c r="H20" s="173"/>
      <c r="I20" s="95"/>
    </row>
    <row r="21" spans="1:11" x14ac:dyDescent="0.2">
      <c r="A21" s="109"/>
      <c r="B21" s="134" t="s">
        <v>153</v>
      </c>
      <c r="C21" s="111">
        <v>0</v>
      </c>
      <c r="D21" s="136"/>
      <c r="E21" s="95"/>
      <c r="F21" s="95"/>
      <c r="G21" s="95"/>
      <c r="H21" s="95"/>
      <c r="I21" s="95"/>
    </row>
    <row r="22" spans="1:11" x14ac:dyDescent="0.2">
      <c r="A22" s="109"/>
      <c r="B22" s="134" t="s">
        <v>152</v>
      </c>
      <c r="C22" s="111">
        <v>0</v>
      </c>
      <c r="D22" s="136"/>
      <c r="E22" s="95"/>
      <c r="F22" s="95"/>
      <c r="G22" s="95"/>
      <c r="H22" s="95"/>
      <c r="I22" s="95"/>
    </row>
    <row r="23" spans="1:11" x14ac:dyDescent="0.2">
      <c r="A23" s="109"/>
      <c r="B23" s="134" t="s">
        <v>151</v>
      </c>
      <c r="C23" s="111">
        <v>0</v>
      </c>
      <c r="D23" s="136"/>
      <c r="E23" s="95"/>
      <c r="F23" s="95"/>
      <c r="G23" s="95"/>
      <c r="H23" s="95"/>
      <c r="I23" s="95"/>
    </row>
    <row r="24" spans="1:11" x14ac:dyDescent="0.2">
      <c r="A24" s="109"/>
      <c r="B24" s="137" t="s">
        <v>150</v>
      </c>
      <c r="C24" s="111">
        <v>0</v>
      </c>
      <c r="D24" s="136"/>
      <c r="E24" s="95"/>
      <c r="F24" s="95"/>
      <c r="G24" s="95"/>
      <c r="H24" s="95"/>
      <c r="I24" s="95"/>
    </row>
    <row r="25" spans="1:11" x14ac:dyDescent="0.2">
      <c r="A25" s="129"/>
      <c r="B25" s="138"/>
      <c r="C25" s="139"/>
      <c r="D25" s="140"/>
      <c r="E25" s="95"/>
      <c r="F25" s="95"/>
      <c r="G25" s="95"/>
      <c r="H25" s="95"/>
      <c r="I25" s="95"/>
    </row>
    <row r="26" spans="1:11" x14ac:dyDescent="0.2">
      <c r="A26" s="105" t="s">
        <v>149</v>
      </c>
      <c r="B26" s="132"/>
      <c r="C26" s="141"/>
      <c r="D26" s="133">
        <f>SUM(C27:C33)</f>
        <v>9500978.1199999992</v>
      </c>
    </row>
    <row r="27" spans="1:11" x14ac:dyDescent="0.2">
      <c r="A27" s="109"/>
      <c r="B27" s="134" t="s">
        <v>133</v>
      </c>
      <c r="C27" s="111">
        <v>9300978.1199999992</v>
      </c>
      <c r="D27" s="135"/>
    </row>
    <row r="28" spans="1:11" x14ac:dyDescent="0.2">
      <c r="A28" s="109"/>
      <c r="B28" s="134" t="s">
        <v>131</v>
      </c>
      <c r="C28" s="111">
        <v>0</v>
      </c>
      <c r="D28" s="136"/>
    </row>
    <row r="29" spans="1:11" x14ac:dyDescent="0.2">
      <c r="A29" s="109"/>
      <c r="B29" s="134" t="s">
        <v>130</v>
      </c>
      <c r="C29" s="111">
        <v>0</v>
      </c>
      <c r="D29" s="136"/>
    </row>
    <row r="30" spans="1:11" x14ac:dyDescent="0.2">
      <c r="A30" s="109"/>
      <c r="B30" s="134" t="s">
        <v>129</v>
      </c>
      <c r="C30" s="111">
        <v>0</v>
      </c>
      <c r="D30" s="136"/>
    </row>
    <row r="31" spans="1:11" x14ac:dyDescent="0.2">
      <c r="A31" s="109"/>
      <c r="B31" s="134" t="s">
        <v>128</v>
      </c>
      <c r="C31" s="111">
        <v>0</v>
      </c>
      <c r="D31" s="136"/>
    </row>
    <row r="32" spans="1:11" x14ac:dyDescent="0.2">
      <c r="A32" s="109"/>
      <c r="B32" s="134" t="s">
        <v>127</v>
      </c>
      <c r="C32" s="111">
        <v>0</v>
      </c>
      <c r="D32" s="136"/>
    </row>
    <row r="33" spans="1:5" x14ac:dyDescent="0.2">
      <c r="A33" s="109"/>
      <c r="B33" s="137" t="s">
        <v>148</v>
      </c>
      <c r="C33" s="119">
        <v>200000</v>
      </c>
      <c r="D33" s="136"/>
    </row>
    <row r="34" spans="1:5" x14ac:dyDescent="0.2">
      <c r="A34" s="129"/>
      <c r="B34" s="138"/>
      <c r="C34" s="139"/>
      <c r="D34" s="140"/>
    </row>
    <row r="35" spans="1:5" x14ac:dyDescent="0.2">
      <c r="A35" s="126" t="s">
        <v>147</v>
      </c>
      <c r="B35" s="126"/>
      <c r="C35" s="127"/>
      <c r="D35" s="128">
        <f>+D5-D7+D26</f>
        <v>70817243.950000003</v>
      </c>
      <c r="E35" s="170"/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N47"/>
  <sheetViews>
    <sheetView view="pageBreakPreview" zoomScale="106" zoomScaleNormal="100" zoomScaleSheetLayoutView="106" workbookViewId="0">
      <selection activeCell="D49" sqref="D49"/>
    </sheetView>
  </sheetViews>
  <sheetFormatPr baseColWidth="10" defaultColWidth="9.140625" defaultRowHeight="11.25" x14ac:dyDescent="0.2"/>
  <cols>
    <col min="1" max="1" width="10" style="86" customWidth="1"/>
    <col min="2" max="2" width="68.5703125" style="86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1" width="12.85546875" style="86" bestFit="1" customWidth="1"/>
    <col min="12" max="12" width="12" style="86" bestFit="1" customWidth="1"/>
    <col min="13" max="16384" width="9.140625" style="86"/>
  </cols>
  <sheetData>
    <row r="1" spans="1:10" ht="18.95" customHeight="1" x14ac:dyDescent="0.2">
      <c r="A1" s="196" t="str">
        <f>'Notas a los Edos Financieros'!A1</f>
        <v>PATRONATO DE NOMBEROS DE LEON GTO.</v>
      </c>
      <c r="B1" s="202"/>
      <c r="C1" s="202"/>
      <c r="D1" s="202"/>
      <c r="E1" s="202"/>
      <c r="F1" s="202"/>
      <c r="G1" s="84" t="s">
        <v>288</v>
      </c>
      <c r="H1" s="85">
        <f>'Notas a los Edos Financieros'!E1</f>
        <v>2018</v>
      </c>
    </row>
    <row r="2" spans="1:10" ht="18.95" customHeight="1" x14ac:dyDescent="0.2">
      <c r="A2" s="196" t="str">
        <f>'Notas a los Edos Financieros'!A2</f>
        <v>Notas de Desglose Estado de Situación Financiera</v>
      </c>
      <c r="B2" s="202"/>
      <c r="C2" s="202"/>
      <c r="D2" s="202"/>
      <c r="E2" s="202"/>
      <c r="F2" s="202"/>
      <c r="G2" s="84" t="s">
        <v>290</v>
      </c>
      <c r="H2" s="85" t="str">
        <f>'Notas a los Edos Financieros'!E2</f>
        <v>Anual</v>
      </c>
    </row>
    <row r="3" spans="1:10" ht="18.95" customHeight="1" x14ac:dyDescent="0.2">
      <c r="A3" s="196" t="str">
        <f>'Notas a los Edos Financieros'!A3</f>
        <v>Correspondiente del 01 de Enero al 31 de Diciembre de 2018</v>
      </c>
      <c r="B3" s="202"/>
      <c r="C3" s="202"/>
      <c r="D3" s="202"/>
      <c r="E3" s="202"/>
      <c r="F3" s="202"/>
      <c r="G3" s="84" t="s">
        <v>291</v>
      </c>
      <c r="H3" s="85">
        <f>'Notas a los Edos Financieros'!E3</f>
        <v>1</v>
      </c>
    </row>
    <row r="4" spans="1:10" x14ac:dyDescent="0.2">
      <c r="A4" s="87" t="s">
        <v>292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619</v>
      </c>
      <c r="C7" s="89" t="s">
        <v>270</v>
      </c>
      <c r="D7" s="89" t="s">
        <v>620</v>
      </c>
      <c r="E7" s="89" t="s">
        <v>621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4" customFormat="1" x14ac:dyDescent="0.2">
      <c r="A8" s="143">
        <v>7000</v>
      </c>
      <c r="B8" s="144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14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14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  <c r="G34" s="167"/>
      <c r="H34" s="167"/>
      <c r="I34" s="168"/>
      <c r="J34" s="168"/>
      <c r="K34" s="168"/>
      <c r="L34" s="168"/>
      <c r="M34" s="144"/>
      <c r="N34" s="144"/>
    </row>
    <row r="35" spans="1:14" s="144" customFormat="1" x14ac:dyDescent="0.2">
      <c r="A35" s="143">
        <v>8000</v>
      </c>
      <c r="B35" s="144" t="s">
        <v>181</v>
      </c>
      <c r="C35" s="162">
        <v>0</v>
      </c>
      <c r="D35" s="162">
        <f>SUM(D36:D47)</f>
        <v>718087876.98000014</v>
      </c>
      <c r="E35" s="162">
        <f t="shared" ref="E35:F35" si="0">SUM(E36:E47)</f>
        <v>718087876.98000014</v>
      </c>
      <c r="F35" s="162">
        <f t="shared" si="0"/>
        <v>229670772</v>
      </c>
      <c r="G35" s="163"/>
      <c r="H35" s="163"/>
      <c r="I35" s="169"/>
      <c r="J35" s="169"/>
      <c r="K35" s="169"/>
      <c r="L35" s="169"/>
      <c r="M35" s="86"/>
      <c r="N35" s="86"/>
    </row>
    <row r="36" spans="1:14" x14ac:dyDescent="0.2">
      <c r="A36" s="86">
        <v>8110</v>
      </c>
      <c r="B36" s="163" t="s">
        <v>180</v>
      </c>
      <c r="C36" s="164">
        <v>0</v>
      </c>
      <c r="D36" s="164">
        <v>57417693</v>
      </c>
      <c r="E36" s="164">
        <v>0</v>
      </c>
      <c r="F36" s="164">
        <v>57417693</v>
      </c>
      <c r="G36" s="163"/>
      <c r="H36" s="163"/>
      <c r="I36" s="169"/>
      <c r="J36" s="169"/>
      <c r="K36" s="169"/>
      <c r="L36" s="169"/>
    </row>
    <row r="37" spans="1:14" x14ac:dyDescent="0.2">
      <c r="A37" s="86">
        <v>8120</v>
      </c>
      <c r="B37" s="163" t="s">
        <v>179</v>
      </c>
      <c r="C37" s="164">
        <v>0</v>
      </c>
      <c r="D37" s="164">
        <v>71491387.930000007</v>
      </c>
      <c r="E37" s="164">
        <v>71202823.180000007</v>
      </c>
      <c r="F37" s="164">
        <v>-288564.75</v>
      </c>
      <c r="G37" s="163"/>
      <c r="H37" s="163"/>
      <c r="I37" s="169"/>
      <c r="J37" s="169"/>
      <c r="K37" s="169"/>
      <c r="L37" s="169"/>
    </row>
    <row r="38" spans="1:14" x14ac:dyDescent="0.2">
      <c r="A38" s="86">
        <v>8130</v>
      </c>
      <c r="B38" s="163" t="s">
        <v>178</v>
      </c>
      <c r="C38" s="164">
        <v>0</v>
      </c>
      <c r="D38" s="164">
        <v>13785130.18</v>
      </c>
      <c r="E38" s="164">
        <v>0</v>
      </c>
      <c r="F38" s="164">
        <v>-13785130.18</v>
      </c>
      <c r="G38" s="163"/>
      <c r="H38" s="163"/>
      <c r="I38" s="169"/>
      <c r="J38" s="169"/>
      <c r="K38" s="169"/>
      <c r="L38" s="169"/>
    </row>
    <row r="39" spans="1:14" x14ac:dyDescent="0.2">
      <c r="A39" s="86">
        <v>8140</v>
      </c>
      <c r="B39" s="163" t="s">
        <v>177</v>
      </c>
      <c r="C39" s="164">
        <v>0</v>
      </c>
      <c r="D39" s="164">
        <v>71491387.930000007</v>
      </c>
      <c r="E39" s="164">
        <v>71491387.930000007</v>
      </c>
      <c r="F39" s="164">
        <v>0</v>
      </c>
      <c r="G39" s="163"/>
      <c r="H39" s="163"/>
      <c r="I39" s="169"/>
      <c r="J39" s="169"/>
      <c r="K39" s="169"/>
      <c r="L39" s="169"/>
    </row>
    <row r="40" spans="1:14" x14ac:dyDescent="0.2">
      <c r="A40" s="86">
        <v>8150</v>
      </c>
      <c r="B40" s="163" t="s">
        <v>176</v>
      </c>
      <c r="C40" s="164">
        <v>0</v>
      </c>
      <c r="D40" s="164">
        <v>0</v>
      </c>
      <c r="E40" s="164">
        <v>71491387.930000007</v>
      </c>
      <c r="F40" s="164">
        <v>71491387.930000007</v>
      </c>
      <c r="G40" s="163"/>
      <c r="H40" s="163"/>
      <c r="I40" s="169"/>
      <c r="J40" s="169"/>
      <c r="K40" s="169"/>
      <c r="L40" s="169"/>
    </row>
    <row r="41" spans="1:14" x14ac:dyDescent="0.2">
      <c r="A41" s="86">
        <v>8210</v>
      </c>
      <c r="B41" s="163" t="s">
        <v>175</v>
      </c>
      <c r="C41" s="164">
        <v>0</v>
      </c>
      <c r="D41" s="164">
        <v>0</v>
      </c>
      <c r="E41" s="164">
        <v>57417693</v>
      </c>
      <c r="F41" s="164">
        <v>57417693</v>
      </c>
      <c r="G41" s="163"/>
      <c r="H41" s="163"/>
      <c r="I41" s="169"/>
      <c r="J41" s="169"/>
      <c r="K41" s="169"/>
      <c r="L41" s="169"/>
    </row>
    <row r="42" spans="1:14" x14ac:dyDescent="0.2">
      <c r="A42" s="86">
        <v>8220</v>
      </c>
      <c r="B42" s="163" t="s">
        <v>174</v>
      </c>
      <c r="C42" s="164">
        <v>0</v>
      </c>
      <c r="D42" s="164">
        <v>146865305.40000001</v>
      </c>
      <c r="E42" s="164">
        <v>146006104.80000001</v>
      </c>
      <c r="F42" s="164">
        <v>859200.6</v>
      </c>
      <c r="G42" s="163"/>
      <c r="H42" s="163"/>
      <c r="I42" s="169"/>
      <c r="J42" s="169"/>
      <c r="K42" s="169"/>
      <c r="L42" s="169"/>
    </row>
    <row r="43" spans="1:14" x14ac:dyDescent="0.2">
      <c r="A43" s="163">
        <v>8230</v>
      </c>
      <c r="B43" s="163" t="s">
        <v>173</v>
      </c>
      <c r="C43" s="164">
        <v>0</v>
      </c>
      <c r="D43" s="164">
        <v>75662482.219999999</v>
      </c>
      <c r="E43" s="164">
        <v>89447612.400000006</v>
      </c>
      <c r="F43" s="164">
        <v>-13785130.18</v>
      </c>
      <c r="G43" s="163"/>
      <c r="H43" s="163"/>
      <c r="I43" s="169"/>
      <c r="J43" s="169"/>
      <c r="K43" s="169"/>
      <c r="L43" s="169"/>
    </row>
    <row r="44" spans="1:14" x14ac:dyDescent="0.2">
      <c r="A44" s="163">
        <v>8240</v>
      </c>
      <c r="B44" s="163" t="s">
        <v>172</v>
      </c>
      <c r="C44" s="164">
        <v>0</v>
      </c>
      <c r="D44" s="164">
        <v>70343622.579999998</v>
      </c>
      <c r="E44" s="164">
        <v>70343622.579999998</v>
      </c>
      <c r="F44" s="164">
        <v>0</v>
      </c>
      <c r="G44" s="163"/>
      <c r="H44" s="163"/>
      <c r="I44" s="169"/>
      <c r="J44" s="169"/>
      <c r="K44" s="169"/>
      <c r="L44" s="169"/>
    </row>
    <row r="45" spans="1:14" x14ac:dyDescent="0.2">
      <c r="A45" s="163">
        <v>8250</v>
      </c>
      <c r="B45" s="163" t="s">
        <v>171</v>
      </c>
      <c r="C45" s="164">
        <v>0</v>
      </c>
      <c r="D45" s="164">
        <v>70343622.579999998</v>
      </c>
      <c r="E45" s="164">
        <v>70343622.579999998</v>
      </c>
      <c r="F45" s="164">
        <v>0</v>
      </c>
      <c r="G45" s="163"/>
      <c r="H45" s="163"/>
      <c r="I45" s="169"/>
      <c r="J45" s="169"/>
      <c r="K45" s="169"/>
      <c r="L45" s="169"/>
    </row>
    <row r="46" spans="1:14" x14ac:dyDescent="0.2">
      <c r="A46" s="163">
        <v>8260</v>
      </c>
      <c r="B46" s="163" t="s">
        <v>170</v>
      </c>
      <c r="C46" s="164">
        <v>0</v>
      </c>
      <c r="D46" s="164">
        <v>70343622.579999998</v>
      </c>
      <c r="E46" s="164">
        <v>70343622.579999998</v>
      </c>
      <c r="F46" s="164">
        <v>0</v>
      </c>
      <c r="G46" s="163"/>
      <c r="H46" s="163"/>
      <c r="I46" s="163"/>
      <c r="J46" s="163"/>
      <c r="K46" s="163"/>
      <c r="L46" s="163"/>
    </row>
    <row r="47" spans="1:14" x14ac:dyDescent="0.2">
      <c r="A47" s="163">
        <v>8270</v>
      </c>
      <c r="B47" s="163" t="s">
        <v>169</v>
      </c>
      <c r="C47" s="164">
        <v>0</v>
      </c>
      <c r="D47" s="164">
        <v>70343622.579999998</v>
      </c>
      <c r="E47" s="164">
        <v>0</v>
      </c>
      <c r="F47" s="164">
        <v>70343622.579999998</v>
      </c>
      <c r="G47" s="163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H38"/>
  <sheetViews>
    <sheetView view="pageBreakPreview" topLeftCell="A4" zoomScaleNormal="100" zoomScaleSheetLayoutView="100" workbookViewId="0">
      <selection activeCell="D43" sqref="D43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203" t="s">
        <v>40</v>
      </c>
      <c r="B5" s="203"/>
      <c r="C5" s="203"/>
      <c r="D5" s="203"/>
      <c r="E5" s="203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204" t="s">
        <v>44</v>
      </c>
      <c r="C10" s="204"/>
      <c r="D10" s="204"/>
      <c r="E10" s="204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204" t="s">
        <v>48</v>
      </c>
      <c r="C12" s="204"/>
      <c r="D12" s="204"/>
      <c r="E12" s="204"/>
    </row>
    <row r="13" spans="1:8" s="11" customFormat="1" ht="26.1" customHeight="1" x14ac:dyDescent="0.2">
      <c r="A13" s="29" t="s">
        <v>49</v>
      </c>
      <c r="B13" s="204" t="s">
        <v>50</v>
      </c>
      <c r="C13" s="204"/>
      <c r="D13" s="204"/>
      <c r="E13" s="204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205" t="s">
        <v>56</v>
      </c>
      <c r="C22" s="205"/>
      <c r="D22" s="205"/>
      <c r="E22" s="205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O212"/>
  <sheetViews>
    <sheetView view="pageBreakPreview" topLeftCell="A188" zoomScale="106" zoomScaleNormal="106" zoomScaleSheetLayoutView="106" workbookViewId="0">
      <selection activeCell="B178" sqref="B178"/>
    </sheetView>
  </sheetViews>
  <sheetFormatPr baseColWidth="10" defaultColWidth="9.140625" defaultRowHeight="11.25" x14ac:dyDescent="0.2"/>
  <cols>
    <col min="1" max="1" width="17.7109375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0" width="11.42578125" style="76" bestFit="1" customWidth="1"/>
    <col min="11" max="11" width="10" style="76" bestFit="1" customWidth="1"/>
    <col min="12" max="12" width="11" style="76" customWidth="1"/>
    <col min="13" max="13" width="10.7109375" style="76" customWidth="1"/>
    <col min="14" max="14" width="9.140625" style="76"/>
    <col min="15" max="15" width="12.140625" style="76" customWidth="1"/>
    <col min="16" max="16384" width="9.140625" style="76"/>
  </cols>
  <sheetData>
    <row r="1" spans="1:8" s="72" customFormat="1" ht="18.95" customHeight="1" x14ac:dyDescent="0.25">
      <c r="A1" s="194" t="str">
        <f>'Notas a los Edos Financieros'!A1</f>
        <v>PATRONATO DE NOMBEROS DE LEON GTO.</v>
      </c>
      <c r="B1" s="195"/>
      <c r="C1" s="195"/>
      <c r="D1" s="195"/>
      <c r="E1" s="195"/>
      <c r="F1" s="195"/>
      <c r="G1" s="70" t="s">
        <v>288</v>
      </c>
      <c r="H1" s="81">
        <f>'Notas a los Edos Financieros'!E1</f>
        <v>2018</v>
      </c>
    </row>
    <row r="2" spans="1:8" s="72" customFormat="1" ht="18.95" customHeight="1" x14ac:dyDescent="0.25">
      <c r="A2" s="194" t="str">
        <f>'Notas a los Edos Financieros'!A2</f>
        <v>Notas de Desglose Estado de Situación Financiera</v>
      </c>
      <c r="B2" s="195"/>
      <c r="C2" s="195"/>
      <c r="D2" s="195"/>
      <c r="E2" s="195"/>
      <c r="F2" s="195"/>
      <c r="G2" s="70" t="s">
        <v>290</v>
      </c>
      <c r="H2" s="81" t="str">
        <f>'Notas a los Edos Financieros'!E2</f>
        <v>Anual</v>
      </c>
    </row>
    <row r="3" spans="1:8" s="72" customFormat="1" ht="18.95" customHeight="1" x14ac:dyDescent="0.25">
      <c r="A3" s="194" t="str">
        <f>'Notas a los Edos Financieros'!A3</f>
        <v>Correspondiente del 01 de Enero al 31 de Diciembre de 2018</v>
      </c>
      <c r="B3" s="195"/>
      <c r="C3" s="195"/>
      <c r="D3" s="195"/>
      <c r="E3" s="195"/>
      <c r="F3" s="195"/>
      <c r="G3" s="70" t="s">
        <v>291</v>
      </c>
      <c r="H3" s="81">
        <f>'Notas a los Edos Financieros'!E3</f>
        <v>1</v>
      </c>
    </row>
    <row r="4" spans="1:8" x14ac:dyDescent="0.2">
      <c r="A4" s="74" t="s">
        <v>292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293</v>
      </c>
      <c r="C8" s="80">
        <v>0</v>
      </c>
    </row>
    <row r="9" spans="1:8" x14ac:dyDescent="0.2">
      <c r="A9" s="78">
        <v>1115</v>
      </c>
      <c r="B9" s="76" t="s">
        <v>294</v>
      </c>
      <c r="C9" s="80">
        <v>0</v>
      </c>
    </row>
    <row r="10" spans="1:8" x14ac:dyDescent="0.2">
      <c r="A10" s="78">
        <v>1121</v>
      </c>
      <c r="B10" s="76" t="s">
        <v>295</v>
      </c>
      <c r="C10" s="80">
        <v>0</v>
      </c>
      <c r="E10" s="80"/>
    </row>
    <row r="11" spans="1:8" x14ac:dyDescent="0.2">
      <c r="A11" s="78">
        <v>1211</v>
      </c>
      <c r="B11" s="76" t="s">
        <v>296</v>
      </c>
      <c r="C11" s="80">
        <v>0</v>
      </c>
      <c r="E11" s="80"/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174">
        <v>1122</v>
      </c>
      <c r="B15" s="76" t="s">
        <v>297</v>
      </c>
      <c r="C15" s="160">
        <f>SUM(C16)</f>
        <v>0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">
      <c r="A16" s="78"/>
      <c r="C16" s="80"/>
      <c r="D16" s="80">
        <v>0</v>
      </c>
      <c r="E16" s="80"/>
      <c r="F16" s="80"/>
      <c r="G16" s="80"/>
    </row>
    <row r="17" spans="1:8" x14ac:dyDescent="0.2">
      <c r="A17" s="178">
        <v>1124</v>
      </c>
      <c r="B17" s="179" t="s">
        <v>298</v>
      </c>
      <c r="C17" s="160">
        <f>SUM(C18)</f>
        <v>89765.38</v>
      </c>
      <c r="D17" s="80">
        <v>0</v>
      </c>
      <c r="E17" s="80">
        <v>0</v>
      </c>
      <c r="F17" s="80">
        <v>0</v>
      </c>
      <c r="G17" s="80">
        <v>0</v>
      </c>
    </row>
    <row r="18" spans="1:8" x14ac:dyDescent="0.2">
      <c r="A18" s="76" t="s">
        <v>726</v>
      </c>
      <c r="B18" s="76" t="s">
        <v>727</v>
      </c>
      <c r="C18" s="76">
        <v>89765.38</v>
      </c>
      <c r="D18" s="76">
        <v>0</v>
      </c>
    </row>
    <row r="19" spans="1:8" x14ac:dyDescent="0.2">
      <c r="A19" s="75" t="s">
        <v>244</v>
      </c>
      <c r="B19" s="75"/>
      <c r="C19" s="75"/>
      <c r="D19" s="75"/>
      <c r="E19" s="75"/>
      <c r="F19" s="75"/>
      <c r="G19" s="75"/>
      <c r="H19" s="75"/>
    </row>
    <row r="20" spans="1:8" x14ac:dyDescent="0.2">
      <c r="A20" s="77" t="s">
        <v>233</v>
      </c>
      <c r="B20" s="77" t="s">
        <v>229</v>
      </c>
      <c r="C20" s="77" t="s">
        <v>230</v>
      </c>
      <c r="D20" s="77" t="s">
        <v>299</v>
      </c>
      <c r="E20" s="77" t="s">
        <v>300</v>
      </c>
      <c r="F20" s="77" t="s">
        <v>301</v>
      </c>
      <c r="G20" s="77" t="s">
        <v>302</v>
      </c>
      <c r="H20" s="77" t="s">
        <v>303</v>
      </c>
    </row>
    <row r="21" spans="1:8" x14ac:dyDescent="0.2">
      <c r="A21" s="174">
        <v>1123</v>
      </c>
      <c r="B21" s="76" t="s">
        <v>304</v>
      </c>
      <c r="C21" s="160">
        <f>SUM(C22:C26)</f>
        <v>467679.95999999996</v>
      </c>
      <c r="D21" s="80">
        <f>SUM(D22:D26)</f>
        <v>467679.95999999996</v>
      </c>
      <c r="E21" s="80">
        <v>0</v>
      </c>
      <c r="F21" s="80">
        <v>0</v>
      </c>
      <c r="G21" s="80">
        <v>0</v>
      </c>
    </row>
    <row r="22" spans="1:8" ht="22.5" x14ac:dyDescent="0.2">
      <c r="A22" s="148" t="s">
        <v>732</v>
      </c>
      <c r="B22" s="76" t="s">
        <v>720</v>
      </c>
      <c r="C22" s="80">
        <v>6830.08</v>
      </c>
      <c r="D22" s="80">
        <v>6830.08</v>
      </c>
      <c r="E22" s="80">
        <v>0</v>
      </c>
      <c r="F22" s="80">
        <v>0</v>
      </c>
      <c r="G22" s="80">
        <v>0</v>
      </c>
      <c r="H22" s="149" t="s">
        <v>632</v>
      </c>
    </row>
    <row r="23" spans="1:8" ht="22.5" x14ac:dyDescent="0.2">
      <c r="A23" s="148" t="s">
        <v>630</v>
      </c>
      <c r="B23" s="76" t="s">
        <v>625</v>
      </c>
      <c r="C23" s="80">
        <v>420533</v>
      </c>
      <c r="D23" s="80">
        <v>420533</v>
      </c>
      <c r="E23" s="80">
        <v>0</v>
      </c>
      <c r="F23" s="80">
        <v>0</v>
      </c>
      <c r="G23" s="80">
        <v>0</v>
      </c>
      <c r="H23" s="149" t="s">
        <v>632</v>
      </c>
    </row>
    <row r="24" spans="1:8" ht="22.5" x14ac:dyDescent="0.2">
      <c r="A24" s="148" t="s">
        <v>631</v>
      </c>
      <c r="B24" s="76" t="s">
        <v>629</v>
      </c>
      <c r="C24" s="80">
        <v>2821.04</v>
      </c>
      <c r="D24" s="80">
        <v>2821.04</v>
      </c>
      <c r="E24" s="80">
        <v>0</v>
      </c>
      <c r="F24" s="80">
        <v>0</v>
      </c>
      <c r="G24" s="80">
        <v>0</v>
      </c>
      <c r="H24" s="149" t="s">
        <v>632</v>
      </c>
    </row>
    <row r="25" spans="1:8" ht="22.5" x14ac:dyDescent="0.2">
      <c r="A25" s="148" t="s">
        <v>723</v>
      </c>
      <c r="B25" s="76" t="s">
        <v>724</v>
      </c>
      <c r="C25" s="80">
        <v>17005.599999999999</v>
      </c>
      <c r="D25" s="80">
        <v>17005.599999999999</v>
      </c>
      <c r="E25" s="80">
        <v>0</v>
      </c>
      <c r="F25" s="80">
        <v>0</v>
      </c>
      <c r="G25" s="80">
        <v>0</v>
      </c>
      <c r="H25" s="149" t="s">
        <v>632</v>
      </c>
    </row>
    <row r="26" spans="1:8" ht="22.5" x14ac:dyDescent="0.2">
      <c r="A26" s="148" t="s">
        <v>733</v>
      </c>
      <c r="B26" s="76" t="s">
        <v>734</v>
      </c>
      <c r="C26" s="80">
        <v>20490.240000000002</v>
      </c>
      <c r="D26" s="80">
        <v>20490.240000000002</v>
      </c>
      <c r="E26" s="80">
        <v>0</v>
      </c>
      <c r="F26" s="80">
        <v>0</v>
      </c>
      <c r="G26" s="80">
        <v>0</v>
      </c>
      <c r="H26" s="149" t="s">
        <v>632</v>
      </c>
    </row>
    <row r="27" spans="1:8" x14ac:dyDescent="0.2">
      <c r="A27" s="78">
        <v>1125</v>
      </c>
      <c r="B27" s="76" t="s">
        <v>305</v>
      </c>
      <c r="C27" s="80">
        <v>0</v>
      </c>
      <c r="D27" s="80">
        <v>0</v>
      </c>
      <c r="E27" s="80">
        <v>0</v>
      </c>
      <c r="F27" s="80">
        <v>0</v>
      </c>
      <c r="G27" s="80">
        <v>0</v>
      </c>
    </row>
    <row r="28" spans="1:8" x14ac:dyDescent="0.2">
      <c r="A28" s="177">
        <v>1131</v>
      </c>
      <c r="B28" s="179" t="s">
        <v>306</v>
      </c>
      <c r="C28" s="160">
        <f>SUM(C29)</f>
        <v>266072.05</v>
      </c>
      <c r="D28" s="80">
        <f>SUM(D29)</f>
        <v>266072.05</v>
      </c>
      <c r="E28" s="80">
        <v>0</v>
      </c>
      <c r="F28" s="80">
        <v>0</v>
      </c>
      <c r="G28" s="80">
        <v>0</v>
      </c>
    </row>
    <row r="29" spans="1:8" ht="22.5" x14ac:dyDescent="0.2">
      <c r="A29" s="148" t="s">
        <v>634</v>
      </c>
      <c r="B29" s="76" t="s">
        <v>633</v>
      </c>
      <c r="C29" s="80">
        <v>266072.05</v>
      </c>
      <c r="D29" s="80">
        <v>266072.05</v>
      </c>
      <c r="E29" s="80">
        <v>0</v>
      </c>
      <c r="F29" s="80">
        <v>0</v>
      </c>
      <c r="G29" s="80">
        <v>0</v>
      </c>
      <c r="H29" s="149" t="s">
        <v>635</v>
      </c>
    </row>
    <row r="30" spans="1:8" x14ac:dyDescent="0.2">
      <c r="A30" s="78">
        <v>1132</v>
      </c>
      <c r="B30" s="76" t="s">
        <v>307</v>
      </c>
      <c r="C30" s="80">
        <v>0</v>
      </c>
      <c r="D30" s="80">
        <v>0</v>
      </c>
      <c r="E30" s="80">
        <v>0</v>
      </c>
      <c r="F30" s="80">
        <v>0</v>
      </c>
      <c r="G30" s="80">
        <v>0</v>
      </c>
    </row>
    <row r="31" spans="1:8" x14ac:dyDescent="0.2">
      <c r="A31" s="78">
        <v>1133</v>
      </c>
      <c r="B31" s="76" t="s">
        <v>308</v>
      </c>
      <c r="C31" s="80">
        <v>0</v>
      </c>
      <c r="D31" s="80">
        <v>0</v>
      </c>
      <c r="E31" s="80">
        <v>0</v>
      </c>
      <c r="F31" s="80">
        <v>0</v>
      </c>
      <c r="G31" s="80">
        <v>0</v>
      </c>
    </row>
    <row r="32" spans="1:8" x14ac:dyDescent="0.2">
      <c r="A32" s="78">
        <v>1134</v>
      </c>
      <c r="B32" s="76" t="s">
        <v>309</v>
      </c>
      <c r="C32" s="80">
        <v>0</v>
      </c>
      <c r="D32" s="80">
        <v>0</v>
      </c>
      <c r="E32" s="80">
        <v>0</v>
      </c>
      <c r="F32" s="80">
        <v>0</v>
      </c>
      <c r="G32" s="80">
        <v>0</v>
      </c>
    </row>
    <row r="33" spans="1:8" x14ac:dyDescent="0.2">
      <c r="A33" s="78">
        <v>1139</v>
      </c>
      <c r="B33" s="76" t="s">
        <v>310</v>
      </c>
      <c r="C33" s="80">
        <v>0</v>
      </c>
      <c r="D33" s="80">
        <v>0</v>
      </c>
      <c r="E33" s="80">
        <v>0</v>
      </c>
      <c r="F33" s="80">
        <v>0</v>
      </c>
      <c r="G33" s="80">
        <v>0</v>
      </c>
    </row>
    <row r="35" spans="1:8" x14ac:dyDescent="0.2">
      <c r="A35" s="75" t="s">
        <v>311</v>
      </c>
      <c r="B35" s="75"/>
      <c r="C35" s="75"/>
      <c r="D35" s="75"/>
      <c r="E35" s="75"/>
      <c r="F35" s="75"/>
      <c r="G35" s="75"/>
      <c r="H35" s="75"/>
    </row>
    <row r="36" spans="1:8" x14ac:dyDescent="0.2">
      <c r="A36" s="77" t="s">
        <v>233</v>
      </c>
      <c r="B36" s="77" t="s">
        <v>229</v>
      </c>
      <c r="C36" s="77" t="s">
        <v>230</v>
      </c>
      <c r="D36" s="77" t="s">
        <v>247</v>
      </c>
      <c r="E36" s="77" t="s">
        <v>246</v>
      </c>
      <c r="F36" s="77" t="s">
        <v>312</v>
      </c>
      <c r="G36" s="77" t="s">
        <v>249</v>
      </c>
      <c r="H36" s="77"/>
    </row>
    <row r="37" spans="1:8" x14ac:dyDescent="0.2">
      <c r="A37" s="78">
        <v>1140</v>
      </c>
      <c r="B37" s="76" t="s">
        <v>313</v>
      </c>
      <c r="C37" s="80">
        <v>0</v>
      </c>
    </row>
    <row r="38" spans="1:8" x14ac:dyDescent="0.2">
      <c r="A38" s="78">
        <v>1141</v>
      </c>
      <c r="B38" s="76" t="s">
        <v>314</v>
      </c>
      <c r="C38" s="80">
        <v>0</v>
      </c>
    </row>
    <row r="39" spans="1:8" x14ac:dyDescent="0.2">
      <c r="A39" s="78">
        <v>1142</v>
      </c>
      <c r="B39" s="76" t="s">
        <v>315</v>
      </c>
      <c r="C39" s="80">
        <v>0</v>
      </c>
    </row>
    <row r="40" spans="1:8" x14ac:dyDescent="0.2">
      <c r="A40" s="78">
        <v>1143</v>
      </c>
      <c r="B40" s="76" t="s">
        <v>316</v>
      </c>
      <c r="C40" s="80">
        <v>0</v>
      </c>
    </row>
    <row r="41" spans="1:8" x14ac:dyDescent="0.2">
      <c r="A41" s="78">
        <v>1144</v>
      </c>
      <c r="B41" s="76" t="s">
        <v>317</v>
      </c>
      <c r="C41" s="80">
        <v>0</v>
      </c>
    </row>
    <row r="42" spans="1:8" x14ac:dyDescent="0.2">
      <c r="A42" s="78">
        <v>1145</v>
      </c>
      <c r="B42" s="76" t="s">
        <v>318</v>
      </c>
      <c r="C42" s="80">
        <v>0</v>
      </c>
    </row>
    <row r="44" spans="1:8" x14ac:dyDescent="0.2">
      <c r="A44" s="75" t="s">
        <v>319</v>
      </c>
      <c r="B44" s="75"/>
      <c r="C44" s="75"/>
      <c r="D44" s="75"/>
      <c r="E44" s="75"/>
      <c r="F44" s="75"/>
      <c r="G44" s="75"/>
      <c r="H44" s="75"/>
    </row>
    <row r="45" spans="1:8" x14ac:dyDescent="0.2">
      <c r="A45" s="77" t="s">
        <v>233</v>
      </c>
      <c r="B45" s="77" t="s">
        <v>229</v>
      </c>
      <c r="C45" s="77" t="s">
        <v>230</v>
      </c>
      <c r="D45" s="77" t="s">
        <v>245</v>
      </c>
      <c r="E45" s="77" t="s">
        <v>248</v>
      </c>
      <c r="F45" s="77" t="s">
        <v>320</v>
      </c>
      <c r="G45" s="77"/>
      <c r="H45" s="77"/>
    </row>
    <row r="46" spans="1:8" x14ac:dyDescent="0.2">
      <c r="A46" s="78">
        <v>1150</v>
      </c>
      <c r="B46" s="76" t="s">
        <v>321</v>
      </c>
      <c r="C46" s="80">
        <v>0</v>
      </c>
    </row>
    <row r="47" spans="1:8" x14ac:dyDescent="0.2">
      <c r="A47" s="78">
        <v>1151</v>
      </c>
      <c r="B47" s="76" t="s">
        <v>322</v>
      </c>
      <c r="C47" s="80">
        <v>0</v>
      </c>
    </row>
    <row r="49" spans="1:9" x14ac:dyDescent="0.2">
      <c r="A49" s="75" t="s">
        <v>250</v>
      </c>
      <c r="B49" s="75"/>
      <c r="C49" s="75"/>
      <c r="D49" s="75"/>
      <c r="E49" s="75"/>
      <c r="F49" s="75"/>
      <c r="G49" s="75"/>
      <c r="H49" s="75"/>
    </row>
    <row r="50" spans="1:9" x14ac:dyDescent="0.2">
      <c r="A50" s="77" t="s">
        <v>233</v>
      </c>
      <c r="B50" s="77" t="s">
        <v>229</v>
      </c>
      <c r="C50" s="77" t="s">
        <v>230</v>
      </c>
      <c r="D50" s="77" t="s">
        <v>232</v>
      </c>
      <c r="E50" s="77" t="s">
        <v>303</v>
      </c>
      <c r="F50" s="77"/>
      <c r="G50" s="77"/>
      <c r="H50" s="77"/>
    </row>
    <row r="51" spans="1:9" x14ac:dyDescent="0.2">
      <c r="A51" s="78">
        <v>1213</v>
      </c>
      <c r="B51" s="76" t="s">
        <v>323</v>
      </c>
      <c r="C51" s="80">
        <v>0</v>
      </c>
    </row>
    <row r="53" spans="1:9" x14ac:dyDescent="0.2">
      <c r="A53" s="75" t="s">
        <v>251</v>
      </c>
      <c r="B53" s="75"/>
      <c r="C53" s="75"/>
      <c r="D53" s="75"/>
      <c r="E53" s="75"/>
      <c r="F53" s="75"/>
      <c r="G53" s="75"/>
      <c r="H53" s="75"/>
    </row>
    <row r="54" spans="1:9" x14ac:dyDescent="0.2">
      <c r="A54" s="77" t="s">
        <v>233</v>
      </c>
      <c r="B54" s="77" t="s">
        <v>229</v>
      </c>
      <c r="C54" s="77" t="s">
        <v>230</v>
      </c>
      <c r="D54" s="77"/>
      <c r="E54" s="77"/>
      <c r="F54" s="77"/>
      <c r="G54" s="77"/>
      <c r="H54" s="77"/>
    </row>
    <row r="55" spans="1:9" x14ac:dyDescent="0.2">
      <c r="A55" s="78">
        <v>1214</v>
      </c>
      <c r="B55" s="76" t="s">
        <v>324</v>
      </c>
      <c r="C55" s="80">
        <v>0</v>
      </c>
    </row>
    <row r="57" spans="1:9" x14ac:dyDescent="0.2">
      <c r="A57" s="75" t="s">
        <v>255</v>
      </c>
      <c r="B57" s="75"/>
      <c r="C57" s="75"/>
      <c r="D57" s="75"/>
      <c r="E57" s="75"/>
      <c r="F57" s="75"/>
      <c r="G57" s="75"/>
      <c r="H57" s="75"/>
      <c r="I57" s="75"/>
    </row>
    <row r="58" spans="1:9" x14ac:dyDescent="0.2">
      <c r="A58" s="77" t="s">
        <v>233</v>
      </c>
      <c r="B58" s="77" t="s">
        <v>229</v>
      </c>
      <c r="C58" s="77" t="s">
        <v>230</v>
      </c>
      <c r="D58" s="77" t="s">
        <v>252</v>
      </c>
      <c r="E58" s="77" t="s">
        <v>253</v>
      </c>
      <c r="F58" s="77" t="s">
        <v>245</v>
      </c>
      <c r="G58" s="77" t="s">
        <v>325</v>
      </c>
      <c r="H58" s="77" t="s">
        <v>254</v>
      </c>
      <c r="I58" s="77" t="s">
        <v>326</v>
      </c>
    </row>
    <row r="59" spans="1:9" x14ac:dyDescent="0.2">
      <c r="A59" s="78">
        <v>1230</v>
      </c>
      <c r="B59" s="76" t="s">
        <v>327</v>
      </c>
      <c r="C59" s="176">
        <f>+C60+C62+C63+C65+C66+C67+C68</f>
        <v>14459914.49</v>
      </c>
      <c r="D59" s="80">
        <f t="shared" ref="D59:E59" si="0">+D60+D62+D63+D65+D66+D67+D68</f>
        <v>0</v>
      </c>
      <c r="E59" s="176">
        <f t="shared" si="0"/>
        <v>50861.67</v>
      </c>
    </row>
    <row r="60" spans="1:9" x14ac:dyDescent="0.2">
      <c r="A60" s="150">
        <v>1231</v>
      </c>
      <c r="B60" s="76" t="s">
        <v>328</v>
      </c>
      <c r="C60" s="80">
        <f>+C61</f>
        <v>1938000</v>
      </c>
      <c r="D60" s="80">
        <v>0</v>
      </c>
      <c r="E60" s="80">
        <v>0</v>
      </c>
    </row>
    <row r="61" spans="1:9" x14ac:dyDescent="0.2">
      <c r="A61" s="150" t="s">
        <v>637</v>
      </c>
      <c r="B61" s="76" t="s">
        <v>636</v>
      </c>
      <c r="C61" s="80">
        <v>1938000</v>
      </c>
      <c r="D61" s="80">
        <v>0</v>
      </c>
      <c r="E61" s="80">
        <v>0</v>
      </c>
    </row>
    <row r="62" spans="1:9" x14ac:dyDescent="0.2">
      <c r="A62" s="78">
        <v>1232</v>
      </c>
      <c r="B62" s="76" t="s">
        <v>329</v>
      </c>
      <c r="C62" s="80">
        <v>0</v>
      </c>
      <c r="D62" s="80">
        <v>0</v>
      </c>
      <c r="E62" s="80">
        <v>0</v>
      </c>
    </row>
    <row r="63" spans="1:9" x14ac:dyDescent="0.2">
      <c r="A63" s="177">
        <v>1233</v>
      </c>
      <c r="B63" s="76" t="s">
        <v>330</v>
      </c>
      <c r="C63" s="80">
        <f>+C64</f>
        <v>12206801.09</v>
      </c>
      <c r="D63" s="80">
        <f t="shared" ref="D63:E63" si="1">+D64</f>
        <v>0</v>
      </c>
      <c r="E63" s="80">
        <f t="shared" si="1"/>
        <v>50861.67</v>
      </c>
    </row>
    <row r="64" spans="1:9" x14ac:dyDescent="0.2">
      <c r="A64" s="150" t="s">
        <v>639</v>
      </c>
      <c r="B64" s="76" t="s">
        <v>638</v>
      </c>
      <c r="C64" s="80">
        <v>12206801.09</v>
      </c>
      <c r="D64" s="80">
        <v>0</v>
      </c>
      <c r="E64" s="159">
        <v>50861.67</v>
      </c>
      <c r="F64" s="76" t="s">
        <v>673</v>
      </c>
      <c r="G64" s="151">
        <v>0.05</v>
      </c>
    </row>
    <row r="65" spans="1:15" x14ac:dyDescent="0.2">
      <c r="A65" s="78">
        <v>1234</v>
      </c>
      <c r="B65" s="76" t="s">
        <v>331</v>
      </c>
      <c r="C65" s="80">
        <v>0</v>
      </c>
      <c r="D65" s="80">
        <v>0</v>
      </c>
      <c r="E65" s="80">
        <v>0</v>
      </c>
    </row>
    <row r="66" spans="1:15" x14ac:dyDescent="0.2">
      <c r="A66" s="78">
        <v>1235</v>
      </c>
      <c r="B66" s="76" t="s">
        <v>332</v>
      </c>
      <c r="C66" s="80">
        <v>0</v>
      </c>
      <c r="D66" s="80">
        <v>0</v>
      </c>
      <c r="E66" s="80">
        <v>0</v>
      </c>
    </row>
    <row r="67" spans="1:15" x14ac:dyDescent="0.2">
      <c r="A67" s="78">
        <v>1236</v>
      </c>
      <c r="B67" s="76" t="s">
        <v>333</v>
      </c>
      <c r="C67" s="80">
        <v>0</v>
      </c>
      <c r="D67" s="80">
        <v>0</v>
      </c>
      <c r="E67" s="80">
        <v>0</v>
      </c>
    </row>
    <row r="68" spans="1:15" x14ac:dyDescent="0.2">
      <c r="A68" s="177">
        <v>1239</v>
      </c>
      <c r="B68" s="76" t="s">
        <v>334</v>
      </c>
      <c r="C68" s="80">
        <f>+C69</f>
        <v>315113.40000000002</v>
      </c>
      <c r="D68" s="80">
        <f t="shared" ref="D68:E68" si="2">+D69</f>
        <v>0</v>
      </c>
      <c r="E68" s="80">
        <f t="shared" si="2"/>
        <v>0</v>
      </c>
    </row>
    <row r="69" spans="1:15" x14ac:dyDescent="0.2">
      <c r="A69" s="150" t="s">
        <v>641</v>
      </c>
      <c r="B69" s="76" t="s">
        <v>640</v>
      </c>
      <c r="C69" s="80">
        <v>315113.40000000002</v>
      </c>
      <c r="D69" s="80">
        <v>0</v>
      </c>
      <c r="E69" s="80">
        <v>0</v>
      </c>
      <c r="O69" s="169"/>
    </row>
    <row r="70" spans="1:15" x14ac:dyDescent="0.2">
      <c r="A70" s="177">
        <v>1240</v>
      </c>
      <c r="B70" s="76" t="s">
        <v>335</v>
      </c>
      <c r="C70" s="176">
        <f>+C71+C76+C79+C82+C85+C87+C92+C93</f>
        <v>55172824.380000003</v>
      </c>
      <c r="D70" s="176">
        <f t="shared" ref="D70:E70" si="3">+D71+D76+D79+D82+D85+D87+D92+D93</f>
        <v>9300978.1199999992</v>
      </c>
      <c r="E70" s="176">
        <f t="shared" si="3"/>
        <v>36965848.210000001</v>
      </c>
      <c r="F70" s="76" t="s">
        <v>673</v>
      </c>
      <c r="I70" s="80"/>
      <c r="J70" s="159"/>
      <c r="K70" s="175"/>
      <c r="L70" s="175"/>
      <c r="M70" s="175"/>
      <c r="N70" s="175"/>
      <c r="O70" s="175"/>
    </row>
    <row r="71" spans="1:15" x14ac:dyDescent="0.2">
      <c r="A71" s="177">
        <v>1241</v>
      </c>
      <c r="B71" s="76" t="s">
        <v>336</v>
      </c>
      <c r="C71" s="176">
        <f>SUM(C72:C75)</f>
        <v>2785207.83</v>
      </c>
      <c r="D71" s="176">
        <f t="shared" ref="D71:E71" si="4">SUM(D72:D75)</f>
        <v>352254.48000000004</v>
      </c>
      <c r="E71" s="176">
        <f t="shared" si="4"/>
        <v>1407809.9100000001</v>
      </c>
      <c r="F71" s="181" t="s">
        <v>673</v>
      </c>
      <c r="G71" s="182">
        <v>0.1</v>
      </c>
      <c r="H71" s="181"/>
      <c r="I71" s="181" t="s">
        <v>674</v>
      </c>
      <c r="J71" s="175"/>
      <c r="K71" s="175"/>
      <c r="L71" s="175"/>
      <c r="M71" s="175"/>
      <c r="N71" s="175"/>
      <c r="O71" s="175"/>
    </row>
    <row r="72" spans="1:15" x14ac:dyDescent="0.2">
      <c r="A72" s="177" t="s">
        <v>643</v>
      </c>
      <c r="B72" s="76" t="s">
        <v>642</v>
      </c>
      <c r="C72" s="180">
        <v>636970.17000000004</v>
      </c>
      <c r="D72" s="180">
        <v>159331.80000000002</v>
      </c>
      <c r="E72" s="180">
        <v>636715.82000000007</v>
      </c>
      <c r="F72" s="76" t="s">
        <v>673</v>
      </c>
      <c r="G72" s="151">
        <v>0.35</v>
      </c>
      <c r="I72" s="76" t="s">
        <v>675</v>
      </c>
      <c r="J72" s="159"/>
      <c r="K72" s="159"/>
      <c r="L72" s="159"/>
      <c r="M72" s="159"/>
      <c r="N72" s="159"/>
      <c r="O72" s="159"/>
    </row>
    <row r="73" spans="1:15" x14ac:dyDescent="0.2">
      <c r="A73" s="177" t="s">
        <v>645</v>
      </c>
      <c r="B73" s="76" t="s">
        <v>644</v>
      </c>
      <c r="C73" s="180">
        <v>860548.22</v>
      </c>
      <c r="D73" s="180">
        <v>67917.72</v>
      </c>
      <c r="E73" s="180">
        <v>271670.89</v>
      </c>
      <c r="F73" s="76" t="s">
        <v>673</v>
      </c>
      <c r="G73" s="151">
        <v>0.1</v>
      </c>
      <c r="I73" s="76" t="s">
        <v>674</v>
      </c>
      <c r="J73" s="159"/>
      <c r="K73" s="159"/>
      <c r="L73" s="159"/>
      <c r="M73" s="183"/>
      <c r="N73" s="159"/>
      <c r="O73" s="159"/>
    </row>
    <row r="74" spans="1:15" x14ac:dyDescent="0.2">
      <c r="A74" s="177" t="s">
        <v>647</v>
      </c>
      <c r="B74" s="76" t="s">
        <v>646</v>
      </c>
      <c r="C74" s="180">
        <v>940514.38</v>
      </c>
      <c r="D74" s="180">
        <v>90287.400000000009</v>
      </c>
      <c r="E74" s="180">
        <v>360552.97</v>
      </c>
      <c r="F74" s="76" t="s">
        <v>673</v>
      </c>
      <c r="G74" s="151">
        <v>0.1</v>
      </c>
      <c r="I74" s="76" t="s">
        <v>674</v>
      </c>
      <c r="J74" s="159"/>
      <c r="K74" s="159"/>
      <c r="L74" s="159"/>
      <c r="M74" s="183"/>
      <c r="N74" s="159"/>
      <c r="O74" s="159"/>
    </row>
    <row r="75" spans="1:15" x14ac:dyDescent="0.2">
      <c r="A75" s="177" t="s">
        <v>649</v>
      </c>
      <c r="B75" s="76" t="s">
        <v>648</v>
      </c>
      <c r="C75" s="180">
        <v>347175.06</v>
      </c>
      <c r="D75" s="180">
        <v>34717.56</v>
      </c>
      <c r="E75" s="180">
        <v>138870.22999999998</v>
      </c>
      <c r="F75" s="76" t="s">
        <v>673</v>
      </c>
      <c r="G75" s="151">
        <v>0.1</v>
      </c>
      <c r="I75" s="76" t="s">
        <v>674</v>
      </c>
      <c r="J75" s="159"/>
      <c r="K75" s="159"/>
      <c r="L75" s="159"/>
      <c r="M75" s="183"/>
      <c r="N75" s="159"/>
      <c r="O75" s="159"/>
    </row>
    <row r="76" spans="1:15" x14ac:dyDescent="0.2">
      <c r="A76" s="177">
        <v>1242</v>
      </c>
      <c r="B76" s="76" t="s">
        <v>337</v>
      </c>
      <c r="C76" s="176">
        <f>+C77+C78</f>
        <v>327084.13999999996</v>
      </c>
      <c r="D76" s="176">
        <f>+D77+D78</f>
        <v>86091</v>
      </c>
      <c r="E76" s="176">
        <f t="shared" ref="E76" si="5">+E77+E78</f>
        <v>344364</v>
      </c>
      <c r="F76" s="181" t="s">
        <v>673</v>
      </c>
      <c r="G76" s="182">
        <v>0.1</v>
      </c>
      <c r="H76" s="181"/>
      <c r="I76" s="181" t="s">
        <v>674</v>
      </c>
      <c r="J76" s="175"/>
      <c r="K76" s="175"/>
      <c r="L76" s="175"/>
      <c r="M76" s="175"/>
      <c r="N76" s="175"/>
      <c r="O76" s="175"/>
    </row>
    <row r="77" spans="1:15" x14ac:dyDescent="0.2">
      <c r="A77" s="177" t="s">
        <v>651</v>
      </c>
      <c r="B77" s="76" t="s">
        <v>650</v>
      </c>
      <c r="C77" s="180">
        <v>325409.40999999997</v>
      </c>
      <c r="D77" s="180">
        <v>85588.56</v>
      </c>
      <c r="E77" s="180">
        <v>342354.25</v>
      </c>
      <c r="F77" s="76" t="s">
        <v>673</v>
      </c>
      <c r="G77" s="151">
        <v>0.1</v>
      </c>
      <c r="I77" s="76" t="s">
        <v>674</v>
      </c>
      <c r="J77" s="159"/>
      <c r="K77" s="159"/>
      <c r="L77" s="159"/>
      <c r="M77" s="183"/>
      <c r="N77" s="159"/>
      <c r="O77" s="159"/>
    </row>
    <row r="78" spans="1:15" x14ac:dyDescent="0.2">
      <c r="A78" s="177" t="s">
        <v>725</v>
      </c>
      <c r="B78" s="76" t="s">
        <v>652</v>
      </c>
      <c r="C78" s="180">
        <v>1674.73</v>
      </c>
      <c r="D78" s="180">
        <v>502.43999999999994</v>
      </c>
      <c r="E78" s="180">
        <v>2009.75</v>
      </c>
      <c r="F78" s="76" t="s">
        <v>673</v>
      </c>
      <c r="G78" s="151">
        <v>0.1</v>
      </c>
      <c r="I78" s="76" t="s">
        <v>674</v>
      </c>
      <c r="J78" s="159"/>
      <c r="K78" s="159"/>
      <c r="L78" s="159"/>
      <c r="M78" s="183"/>
      <c r="N78" s="159"/>
      <c r="O78" s="159"/>
    </row>
    <row r="79" spans="1:15" x14ac:dyDescent="0.2">
      <c r="A79" s="177">
        <v>1243</v>
      </c>
      <c r="B79" s="76" t="s">
        <v>338</v>
      </c>
      <c r="C79" s="176">
        <f>+C80+C81</f>
        <v>1681797.1400000001</v>
      </c>
      <c r="D79" s="176">
        <f>+D80+D81</f>
        <v>300703.2</v>
      </c>
      <c r="E79" s="176">
        <f t="shared" ref="E79" si="6">+E80+E81</f>
        <v>1202812.8</v>
      </c>
      <c r="F79" s="181" t="s">
        <v>673</v>
      </c>
      <c r="G79" s="182">
        <v>0.1</v>
      </c>
      <c r="H79" s="181"/>
      <c r="I79" s="181" t="s">
        <v>675</v>
      </c>
      <c r="J79" s="175"/>
      <c r="K79" s="175"/>
      <c r="L79" s="175"/>
      <c r="M79" s="175"/>
      <c r="N79" s="175"/>
      <c r="O79" s="175"/>
    </row>
    <row r="80" spans="1:15" x14ac:dyDescent="0.2">
      <c r="A80" s="177" t="s">
        <v>654</v>
      </c>
      <c r="B80" s="76" t="s">
        <v>653</v>
      </c>
      <c r="C80" s="180">
        <v>829450.35</v>
      </c>
      <c r="D80" s="180">
        <v>248835.12</v>
      </c>
      <c r="E80" s="180">
        <v>995340.48</v>
      </c>
      <c r="F80" s="76" t="s">
        <v>673</v>
      </c>
      <c r="G80" s="151">
        <v>0.1</v>
      </c>
      <c r="I80" s="76" t="s">
        <v>674</v>
      </c>
      <c r="J80" s="159"/>
      <c r="K80" s="159"/>
      <c r="L80" s="159"/>
      <c r="M80" s="183"/>
      <c r="N80" s="159"/>
      <c r="O80" s="159"/>
    </row>
    <row r="81" spans="1:15" x14ac:dyDescent="0.2">
      <c r="A81" s="177" t="s">
        <v>656</v>
      </c>
      <c r="B81" s="76" t="s">
        <v>655</v>
      </c>
      <c r="C81" s="180">
        <v>852346.79</v>
      </c>
      <c r="D81" s="180">
        <v>51868.08</v>
      </c>
      <c r="E81" s="180">
        <v>207472.32</v>
      </c>
      <c r="F81" s="76" t="s">
        <v>673</v>
      </c>
      <c r="G81" s="151">
        <v>0.1</v>
      </c>
      <c r="I81" s="76" t="s">
        <v>674</v>
      </c>
      <c r="J81" s="159"/>
      <c r="K81" s="159"/>
      <c r="L81" s="159"/>
      <c r="M81" s="183"/>
      <c r="N81" s="159"/>
      <c r="O81" s="159"/>
    </row>
    <row r="82" spans="1:15" x14ac:dyDescent="0.2">
      <c r="A82" s="177">
        <v>1244</v>
      </c>
      <c r="B82" s="76" t="s">
        <v>339</v>
      </c>
      <c r="C82" s="176">
        <f>SUM(C83:C84)</f>
        <v>26591058.059999999</v>
      </c>
      <c r="D82" s="176">
        <f t="shared" ref="D82:E82" si="7">SUM(D83:D84)</f>
        <v>5071989.12</v>
      </c>
      <c r="E82" s="176">
        <f t="shared" si="7"/>
        <v>20057752.060000002</v>
      </c>
      <c r="F82" s="181" t="s">
        <v>673</v>
      </c>
      <c r="G82" s="182">
        <v>0.2</v>
      </c>
      <c r="H82" s="181"/>
      <c r="I82" s="181" t="s">
        <v>674</v>
      </c>
      <c r="J82" s="175"/>
      <c r="K82" s="175"/>
      <c r="L82" s="175"/>
      <c r="M82" s="175"/>
      <c r="N82" s="175"/>
      <c r="O82" s="175"/>
    </row>
    <row r="83" spans="1:15" x14ac:dyDescent="0.2">
      <c r="A83" s="177" t="s">
        <v>658</v>
      </c>
      <c r="B83" s="76" t="s">
        <v>657</v>
      </c>
      <c r="C83" s="180">
        <v>26577369.27</v>
      </c>
      <c r="D83" s="180">
        <v>5071989.12</v>
      </c>
      <c r="E83" s="180">
        <v>20057752.060000002</v>
      </c>
      <c r="F83" s="76" t="s">
        <v>673</v>
      </c>
      <c r="G83" s="151">
        <v>0.2</v>
      </c>
      <c r="I83" s="76" t="s">
        <v>676</v>
      </c>
      <c r="J83" s="159"/>
      <c r="K83" s="159"/>
      <c r="L83" s="159"/>
      <c r="M83" s="183"/>
      <c r="N83" s="159"/>
      <c r="O83" s="159"/>
    </row>
    <row r="84" spans="1:15" x14ac:dyDescent="0.2">
      <c r="A84" s="177" t="s">
        <v>735</v>
      </c>
      <c r="B84" s="76" t="s">
        <v>736</v>
      </c>
      <c r="C84" s="180">
        <v>13688.79</v>
      </c>
      <c r="D84" s="180">
        <v>0</v>
      </c>
      <c r="E84" s="180">
        <v>0</v>
      </c>
      <c r="G84" s="151"/>
      <c r="J84" s="159"/>
      <c r="K84" s="159"/>
      <c r="L84" s="159"/>
      <c r="M84" s="183"/>
      <c r="N84" s="159"/>
      <c r="O84" s="159"/>
    </row>
    <row r="85" spans="1:15" x14ac:dyDescent="0.2">
      <c r="A85" s="177">
        <v>1245</v>
      </c>
      <c r="B85" s="76" t="s">
        <v>340</v>
      </c>
      <c r="C85" s="176">
        <f>+C86</f>
        <v>22110062.140000001</v>
      </c>
      <c r="D85" s="176">
        <f t="shared" ref="D85:E85" si="8">+D86</f>
        <v>3401329.56</v>
      </c>
      <c r="E85" s="176">
        <f t="shared" si="8"/>
        <v>13599441.73</v>
      </c>
      <c r="F85" s="181" t="s">
        <v>673</v>
      </c>
      <c r="G85" s="182">
        <v>0.2</v>
      </c>
      <c r="H85" s="181"/>
      <c r="I85" s="181" t="s">
        <v>676</v>
      </c>
      <c r="J85" s="175"/>
      <c r="K85" s="175"/>
      <c r="L85" s="175"/>
      <c r="M85" s="175"/>
      <c r="N85" s="175"/>
      <c r="O85" s="175"/>
    </row>
    <row r="86" spans="1:15" x14ac:dyDescent="0.2">
      <c r="A86" s="177" t="s">
        <v>660</v>
      </c>
      <c r="B86" s="76" t="s">
        <v>659</v>
      </c>
      <c r="C86" s="180">
        <v>22110062.140000001</v>
      </c>
      <c r="D86" s="180">
        <v>3401329.56</v>
      </c>
      <c r="E86" s="180">
        <v>13599441.73</v>
      </c>
      <c r="F86" s="76" t="s">
        <v>673</v>
      </c>
      <c r="G86" s="151">
        <v>0.2</v>
      </c>
      <c r="I86" s="76" t="s">
        <v>674</v>
      </c>
      <c r="J86" s="159"/>
      <c r="K86" s="159"/>
      <c r="L86" s="159"/>
      <c r="M86" s="183"/>
      <c r="N86" s="159"/>
      <c r="O86" s="159"/>
    </row>
    <row r="87" spans="1:15" x14ac:dyDescent="0.2">
      <c r="A87" s="177">
        <v>1246</v>
      </c>
      <c r="B87" s="76" t="s">
        <v>341</v>
      </c>
      <c r="C87" s="176">
        <f>+C88+C89+C90+C91</f>
        <v>1677615.07</v>
      </c>
      <c r="D87" s="176">
        <f t="shared" ref="D87:E87" si="9">+D88+D90+D91</f>
        <v>88610.76</v>
      </c>
      <c r="E87" s="176">
        <f t="shared" si="9"/>
        <v>353667.71</v>
      </c>
      <c r="F87" s="181" t="s">
        <v>673</v>
      </c>
      <c r="G87" s="182">
        <v>0.1</v>
      </c>
      <c r="H87" s="181"/>
      <c r="I87" s="181" t="s">
        <v>674</v>
      </c>
      <c r="J87" s="175"/>
      <c r="K87" s="175"/>
      <c r="L87" s="175"/>
      <c r="M87" s="175"/>
      <c r="N87" s="175"/>
      <c r="O87" s="175"/>
    </row>
    <row r="88" spans="1:15" x14ac:dyDescent="0.2">
      <c r="A88" s="177" t="s">
        <v>662</v>
      </c>
      <c r="B88" s="76" t="s">
        <v>661</v>
      </c>
      <c r="C88" s="180">
        <v>794123.85</v>
      </c>
      <c r="D88" s="180">
        <v>58874.16</v>
      </c>
      <c r="E88" s="180">
        <v>235479.96000000002</v>
      </c>
      <c r="F88" s="76" t="s">
        <v>673</v>
      </c>
      <c r="G88" s="151">
        <v>0.1</v>
      </c>
      <c r="I88" s="76" t="s">
        <v>674</v>
      </c>
      <c r="J88" s="159"/>
      <c r="K88" s="159"/>
      <c r="L88" s="159"/>
      <c r="M88" s="183"/>
      <c r="N88" s="159"/>
      <c r="O88" s="159"/>
    </row>
    <row r="89" spans="1:15" x14ac:dyDescent="0.2">
      <c r="A89" s="177" t="s">
        <v>737</v>
      </c>
      <c r="B89" s="76" t="s">
        <v>738</v>
      </c>
      <c r="C89" s="180">
        <v>198520.69</v>
      </c>
      <c r="D89" s="180">
        <v>0</v>
      </c>
      <c r="E89" s="180">
        <v>0</v>
      </c>
      <c r="G89" s="151"/>
      <c r="J89" s="159"/>
      <c r="K89" s="159"/>
      <c r="L89" s="159"/>
      <c r="M89" s="183"/>
      <c r="N89" s="159"/>
      <c r="O89" s="159"/>
    </row>
    <row r="90" spans="1:15" x14ac:dyDescent="0.2">
      <c r="A90" s="177" t="s">
        <v>664</v>
      </c>
      <c r="B90" s="76" t="s">
        <v>663</v>
      </c>
      <c r="C90" s="180">
        <v>630666.5</v>
      </c>
      <c r="D90" s="180">
        <v>28702.92</v>
      </c>
      <c r="E90" s="180">
        <v>114053.04</v>
      </c>
      <c r="F90" s="76" t="s">
        <v>673</v>
      </c>
      <c r="G90" s="151">
        <v>0.1</v>
      </c>
      <c r="I90" s="76" t="s">
        <v>674</v>
      </c>
      <c r="J90" s="159"/>
      <c r="K90" s="159"/>
      <c r="L90" s="159"/>
      <c r="M90" s="183"/>
      <c r="N90" s="159"/>
      <c r="O90" s="159"/>
    </row>
    <row r="91" spans="1:15" x14ac:dyDescent="0.2">
      <c r="A91" s="177" t="s">
        <v>666</v>
      </c>
      <c r="B91" s="76" t="s">
        <v>665</v>
      </c>
      <c r="C91" s="180">
        <v>54304.03</v>
      </c>
      <c r="D91" s="180">
        <v>1033.68</v>
      </c>
      <c r="E91" s="180">
        <v>4134.71</v>
      </c>
      <c r="F91" s="76" t="s">
        <v>673</v>
      </c>
      <c r="G91" s="151">
        <v>0.1</v>
      </c>
      <c r="I91" s="76" t="s">
        <v>674</v>
      </c>
      <c r="J91" s="159"/>
      <c r="K91" s="159"/>
      <c r="L91" s="159"/>
      <c r="M91" s="183"/>
      <c r="N91" s="159"/>
      <c r="O91" s="159"/>
    </row>
    <row r="92" spans="1:15" x14ac:dyDescent="0.2">
      <c r="A92" s="78">
        <v>1247</v>
      </c>
      <c r="B92" s="76" t="s">
        <v>342</v>
      </c>
      <c r="C92" s="180">
        <v>0</v>
      </c>
      <c r="D92" s="180">
        <v>0</v>
      </c>
      <c r="E92" s="180">
        <v>0</v>
      </c>
      <c r="J92" s="183"/>
      <c r="K92" s="183"/>
      <c r="L92" s="183"/>
      <c r="M92" s="183"/>
      <c r="N92" s="159"/>
      <c r="O92" s="159"/>
    </row>
    <row r="93" spans="1:15" x14ac:dyDescent="0.2">
      <c r="A93" s="78">
        <v>1248</v>
      </c>
      <c r="B93" s="76" t="s">
        <v>343</v>
      </c>
      <c r="C93" s="180">
        <v>0</v>
      </c>
      <c r="D93" s="180">
        <v>0</v>
      </c>
      <c r="E93" s="180">
        <v>0</v>
      </c>
      <c r="J93" s="183"/>
      <c r="K93" s="183"/>
      <c r="L93" s="183"/>
      <c r="M93" s="183"/>
      <c r="N93" s="159"/>
      <c r="O93" s="159"/>
    </row>
    <row r="94" spans="1:15" x14ac:dyDescent="0.2">
      <c r="C94" s="80"/>
    </row>
    <row r="95" spans="1:15" x14ac:dyDescent="0.2">
      <c r="A95" s="75" t="s">
        <v>256</v>
      </c>
      <c r="B95" s="75"/>
      <c r="C95" s="75"/>
      <c r="D95" s="75"/>
      <c r="E95" s="75"/>
      <c r="F95" s="75"/>
      <c r="G95" s="75"/>
      <c r="H95" s="75"/>
      <c r="I95" s="75"/>
    </row>
    <row r="96" spans="1:15" x14ac:dyDescent="0.2">
      <c r="A96" s="77" t="s">
        <v>233</v>
      </c>
      <c r="B96" s="77" t="s">
        <v>229</v>
      </c>
      <c r="C96" s="77" t="s">
        <v>230</v>
      </c>
      <c r="D96" s="77" t="s">
        <v>257</v>
      </c>
      <c r="E96" s="77" t="s">
        <v>344</v>
      </c>
      <c r="F96" s="77" t="s">
        <v>245</v>
      </c>
      <c r="G96" s="77" t="s">
        <v>325</v>
      </c>
      <c r="H96" s="77" t="s">
        <v>254</v>
      </c>
      <c r="I96" s="77" t="s">
        <v>326</v>
      </c>
    </row>
    <row r="97" spans="1:7" x14ac:dyDescent="0.2">
      <c r="A97" s="78">
        <v>1250</v>
      </c>
      <c r="B97" s="76" t="s">
        <v>345</v>
      </c>
      <c r="C97" s="176">
        <f>+C98+C100+C102+C103+C105+C106+C107+C108+C109+C110+C111+C112</f>
        <v>59137.97</v>
      </c>
      <c r="D97" s="80">
        <f t="shared" ref="D97:E97" si="10">+D98+D100+D102+D103+D105+D106+D107+D108+D109+D110+D111+D112</f>
        <v>0</v>
      </c>
      <c r="E97" s="176">
        <f t="shared" si="10"/>
        <v>236.16000000000003</v>
      </c>
    </row>
    <row r="98" spans="1:7" x14ac:dyDescent="0.2">
      <c r="A98" s="177">
        <v>1251</v>
      </c>
      <c r="B98" s="76" t="s">
        <v>346</v>
      </c>
      <c r="C98" s="80">
        <f>+C99</f>
        <v>25580</v>
      </c>
      <c r="D98" s="159">
        <f t="shared" ref="D98:E98" si="11">+D99</f>
        <v>0</v>
      </c>
      <c r="E98" s="159">
        <f t="shared" si="11"/>
        <v>106.58</v>
      </c>
    </row>
    <row r="99" spans="1:7" x14ac:dyDescent="0.2">
      <c r="A99" s="150" t="s">
        <v>668</v>
      </c>
      <c r="B99" s="76" t="s">
        <v>667</v>
      </c>
      <c r="C99" s="80">
        <v>25580</v>
      </c>
      <c r="D99" s="159">
        <v>0</v>
      </c>
      <c r="E99" s="159">
        <v>106.58</v>
      </c>
      <c r="F99" s="76" t="s">
        <v>673</v>
      </c>
      <c r="G99" s="151">
        <v>0.05</v>
      </c>
    </row>
    <row r="100" spans="1:7" x14ac:dyDescent="0.2">
      <c r="A100" s="177">
        <v>1252</v>
      </c>
      <c r="B100" s="76" t="s">
        <v>347</v>
      </c>
      <c r="C100" s="80">
        <f>+C101</f>
        <v>2457.79</v>
      </c>
      <c r="D100" s="159">
        <f t="shared" ref="D100:E100" si="12">+D101</f>
        <v>0</v>
      </c>
      <c r="E100" s="159">
        <f t="shared" si="12"/>
        <v>0</v>
      </c>
    </row>
    <row r="101" spans="1:7" x14ac:dyDescent="0.2">
      <c r="A101" s="150" t="s">
        <v>670</v>
      </c>
      <c r="B101" s="76" t="s">
        <v>669</v>
      </c>
      <c r="C101" s="80">
        <v>2457.79</v>
      </c>
      <c r="D101" s="159">
        <v>0</v>
      </c>
      <c r="E101" s="159">
        <v>0</v>
      </c>
    </row>
    <row r="102" spans="1:7" x14ac:dyDescent="0.2">
      <c r="A102" s="78">
        <v>1253</v>
      </c>
      <c r="B102" s="76" t="s">
        <v>348</v>
      </c>
      <c r="C102" s="80">
        <v>0</v>
      </c>
      <c r="D102" s="159">
        <v>0</v>
      </c>
      <c r="E102" s="159">
        <v>0</v>
      </c>
    </row>
    <row r="103" spans="1:7" x14ac:dyDescent="0.2">
      <c r="A103" s="177">
        <v>1254</v>
      </c>
      <c r="B103" s="76" t="s">
        <v>349</v>
      </c>
      <c r="C103" s="80">
        <f>+C104</f>
        <v>31100.18</v>
      </c>
      <c r="D103" s="159">
        <f t="shared" ref="D103:E103" si="13">+D104</f>
        <v>0</v>
      </c>
      <c r="E103" s="159">
        <f t="shared" si="13"/>
        <v>129.58000000000001</v>
      </c>
    </row>
    <row r="104" spans="1:7" x14ac:dyDescent="0.2">
      <c r="A104" s="150" t="s">
        <v>672</v>
      </c>
      <c r="B104" s="76" t="s">
        <v>671</v>
      </c>
      <c r="C104" s="80">
        <v>31100.18</v>
      </c>
      <c r="D104" s="80">
        <v>0</v>
      </c>
      <c r="E104" s="159">
        <v>129.58000000000001</v>
      </c>
      <c r="F104" s="76" t="s">
        <v>673</v>
      </c>
      <c r="G104" s="151">
        <v>0.05</v>
      </c>
    </row>
    <row r="105" spans="1:7" x14ac:dyDescent="0.2">
      <c r="A105" s="78">
        <v>1259</v>
      </c>
      <c r="B105" s="76" t="s">
        <v>350</v>
      </c>
      <c r="C105" s="80">
        <v>0</v>
      </c>
      <c r="D105" s="80">
        <v>0</v>
      </c>
      <c r="E105" s="80">
        <v>0</v>
      </c>
    </row>
    <row r="106" spans="1:7" x14ac:dyDescent="0.2">
      <c r="A106" s="78">
        <v>1270</v>
      </c>
      <c r="B106" s="76" t="s">
        <v>351</v>
      </c>
      <c r="C106" s="80">
        <v>0</v>
      </c>
      <c r="D106" s="80">
        <v>0</v>
      </c>
      <c r="E106" s="80">
        <v>0</v>
      </c>
    </row>
    <row r="107" spans="1:7" x14ac:dyDescent="0.2">
      <c r="A107" s="78">
        <v>1271</v>
      </c>
      <c r="B107" s="76" t="s">
        <v>352</v>
      </c>
      <c r="C107" s="80">
        <v>0</v>
      </c>
      <c r="D107" s="80">
        <v>0</v>
      </c>
      <c r="E107" s="80">
        <v>0</v>
      </c>
    </row>
    <row r="108" spans="1:7" x14ac:dyDescent="0.2">
      <c r="A108" s="78">
        <v>1272</v>
      </c>
      <c r="B108" s="76" t="s">
        <v>353</v>
      </c>
      <c r="C108" s="80">
        <v>0</v>
      </c>
      <c r="D108" s="80">
        <v>0</v>
      </c>
      <c r="E108" s="80">
        <v>0</v>
      </c>
    </row>
    <row r="109" spans="1:7" x14ac:dyDescent="0.2">
      <c r="A109" s="78">
        <v>1273</v>
      </c>
      <c r="B109" s="76" t="s">
        <v>354</v>
      </c>
      <c r="C109" s="80">
        <v>0</v>
      </c>
      <c r="D109" s="80">
        <v>0</v>
      </c>
      <c r="E109" s="80">
        <v>0</v>
      </c>
    </row>
    <row r="110" spans="1:7" x14ac:dyDescent="0.2">
      <c r="A110" s="78">
        <v>1274</v>
      </c>
      <c r="B110" s="76" t="s">
        <v>355</v>
      </c>
      <c r="C110" s="80">
        <v>0</v>
      </c>
      <c r="D110" s="80">
        <v>0</v>
      </c>
      <c r="E110" s="80">
        <v>0</v>
      </c>
    </row>
    <row r="111" spans="1:7" x14ac:dyDescent="0.2">
      <c r="A111" s="78">
        <v>1275</v>
      </c>
      <c r="B111" s="76" t="s">
        <v>356</v>
      </c>
      <c r="C111" s="80">
        <v>0</v>
      </c>
      <c r="D111" s="80">
        <v>0</v>
      </c>
      <c r="E111" s="80">
        <v>0</v>
      </c>
    </row>
    <row r="112" spans="1:7" x14ac:dyDescent="0.2">
      <c r="A112" s="78">
        <v>1279</v>
      </c>
      <c r="B112" s="76" t="s">
        <v>357</v>
      </c>
      <c r="C112" s="80">
        <v>0</v>
      </c>
      <c r="D112" s="80">
        <v>0</v>
      </c>
      <c r="E112" s="80">
        <v>0</v>
      </c>
    </row>
    <row r="113" spans="1:8" x14ac:dyDescent="0.2">
      <c r="C113" s="80"/>
    </row>
    <row r="114" spans="1:8" x14ac:dyDescent="0.2">
      <c r="A114" s="75" t="s">
        <v>258</v>
      </c>
      <c r="B114" s="75"/>
      <c r="C114" s="75"/>
      <c r="D114" s="75"/>
      <c r="E114" s="75"/>
      <c r="F114" s="75"/>
      <c r="G114" s="75"/>
      <c r="H114" s="75"/>
    </row>
    <row r="115" spans="1:8" x14ac:dyDescent="0.2">
      <c r="A115" s="77" t="s">
        <v>233</v>
      </c>
      <c r="B115" s="77" t="s">
        <v>229</v>
      </c>
      <c r="C115" s="77" t="s">
        <v>230</v>
      </c>
      <c r="D115" s="77" t="s">
        <v>358</v>
      </c>
      <c r="E115" s="77"/>
      <c r="F115" s="77"/>
      <c r="G115" s="77"/>
      <c r="H115" s="77"/>
    </row>
    <row r="116" spans="1:8" x14ac:dyDescent="0.2">
      <c r="A116" s="78">
        <v>1160</v>
      </c>
      <c r="B116" s="76" t="s">
        <v>359</v>
      </c>
      <c r="C116" s="80">
        <v>0</v>
      </c>
    </row>
    <row r="117" spans="1:8" x14ac:dyDescent="0.2">
      <c r="A117" s="78">
        <v>1161</v>
      </c>
      <c r="B117" s="76" t="s">
        <v>360</v>
      </c>
      <c r="C117" s="80">
        <v>0</v>
      </c>
    </row>
    <row r="118" spans="1:8" x14ac:dyDescent="0.2">
      <c r="A118" s="78">
        <v>1162</v>
      </c>
      <c r="B118" s="76" t="s">
        <v>361</v>
      </c>
      <c r="C118" s="80">
        <v>0</v>
      </c>
    </row>
    <row r="120" spans="1:8" x14ac:dyDescent="0.2">
      <c r="A120" s="75" t="s">
        <v>260</v>
      </c>
      <c r="B120" s="75"/>
      <c r="C120" s="75"/>
      <c r="D120" s="75"/>
      <c r="E120" s="75"/>
      <c r="F120" s="75"/>
      <c r="G120" s="75"/>
      <c r="H120" s="75"/>
    </row>
    <row r="121" spans="1:8" x14ac:dyDescent="0.2">
      <c r="A121" s="77" t="s">
        <v>233</v>
      </c>
      <c r="B121" s="77" t="s">
        <v>229</v>
      </c>
      <c r="C121" s="77" t="s">
        <v>230</v>
      </c>
      <c r="D121" s="77" t="s">
        <v>303</v>
      </c>
      <c r="E121" s="77"/>
      <c r="F121" s="77"/>
      <c r="G121" s="77"/>
      <c r="H121" s="77"/>
    </row>
    <row r="122" spans="1:8" x14ac:dyDescent="0.2">
      <c r="A122" s="78">
        <v>1290</v>
      </c>
      <c r="B122" s="76" t="s">
        <v>362</v>
      </c>
      <c r="C122" s="80">
        <v>0</v>
      </c>
    </row>
    <row r="123" spans="1:8" x14ac:dyDescent="0.2">
      <c r="A123" s="78">
        <v>1291</v>
      </c>
      <c r="B123" s="76" t="s">
        <v>363</v>
      </c>
      <c r="C123" s="80">
        <v>0</v>
      </c>
    </row>
    <row r="124" spans="1:8" x14ac:dyDescent="0.2">
      <c r="A124" s="78">
        <v>1292</v>
      </c>
      <c r="B124" s="76" t="s">
        <v>364</v>
      </c>
      <c r="C124" s="80">
        <v>0</v>
      </c>
    </row>
    <row r="125" spans="1:8" x14ac:dyDescent="0.2">
      <c r="A125" s="78">
        <v>1293</v>
      </c>
      <c r="B125" s="76" t="s">
        <v>365</v>
      </c>
      <c r="C125" s="80">
        <v>0</v>
      </c>
    </row>
    <row r="127" spans="1:8" x14ac:dyDescent="0.2">
      <c r="A127" s="75" t="s">
        <v>261</v>
      </c>
      <c r="B127" s="75"/>
      <c r="C127" s="75"/>
      <c r="D127" s="75"/>
      <c r="E127" s="75"/>
      <c r="F127" s="75"/>
      <c r="G127" s="75"/>
      <c r="H127" s="75"/>
    </row>
    <row r="128" spans="1:8" x14ac:dyDescent="0.2">
      <c r="A128" s="77" t="s">
        <v>233</v>
      </c>
      <c r="B128" s="77" t="s">
        <v>229</v>
      </c>
      <c r="C128" s="77" t="s">
        <v>230</v>
      </c>
      <c r="D128" s="77" t="s">
        <v>299</v>
      </c>
      <c r="E128" s="77" t="s">
        <v>300</v>
      </c>
      <c r="F128" s="77" t="s">
        <v>301</v>
      </c>
      <c r="G128" s="77" t="s">
        <v>366</v>
      </c>
      <c r="H128" s="77" t="s">
        <v>367</v>
      </c>
    </row>
    <row r="129" spans="1:8" x14ac:dyDescent="0.2">
      <c r="A129" s="78">
        <v>2110</v>
      </c>
      <c r="B129" s="76" t="s">
        <v>368</v>
      </c>
      <c r="C129" s="160">
        <f>+C130+C132+C154+C155+C156+C157+C158+C169+C170+C171+C172+C173</f>
        <v>9233634.9700000007</v>
      </c>
      <c r="D129" s="160">
        <f>+D130+D132+D154+D155+D156+D157+D158+D169+D170+D171+D172+D173</f>
        <v>9233634.9700000007</v>
      </c>
      <c r="E129" s="80">
        <f>+E130+E132+E154+E155+E156+E157+E158+E169+E170+E171+E172+E173+E174</f>
        <v>0</v>
      </c>
      <c r="F129" s="80">
        <f>+F130+F132+F154+F155+F156+F157+F158+F169+F170+F171+F172+F173+F174</f>
        <v>0</v>
      </c>
      <c r="G129" s="80">
        <f>+G130+G132+G154+G155+G156+G157+G158+G169+G170+G171+G172+G173+G174</f>
        <v>0</v>
      </c>
      <c r="H129" s="80"/>
    </row>
    <row r="130" spans="1:8" x14ac:dyDescent="0.2">
      <c r="A130" s="184">
        <v>2111</v>
      </c>
      <c r="B130" s="76" t="s">
        <v>369</v>
      </c>
      <c r="C130" s="185">
        <f>SUM(C131:C131)</f>
        <v>0</v>
      </c>
      <c r="D130" s="180">
        <f>SUM(D131:D131)</f>
        <v>0</v>
      </c>
      <c r="E130" s="80">
        <f>SUM(E131:E131)</f>
        <v>0</v>
      </c>
      <c r="F130" s="80">
        <f>SUM(F131:F131)</f>
        <v>0</v>
      </c>
      <c r="G130" s="80">
        <f>SUM(G131:G131)</f>
        <v>0</v>
      </c>
    </row>
    <row r="131" spans="1:8" x14ac:dyDescent="0.2">
      <c r="A131" s="150"/>
      <c r="C131" s="80"/>
      <c r="D131" s="80"/>
      <c r="E131" s="80"/>
      <c r="F131" s="80"/>
      <c r="G131" s="80"/>
      <c r="H131" s="149"/>
    </row>
    <row r="132" spans="1:8" x14ac:dyDescent="0.2">
      <c r="A132" s="177">
        <v>2112</v>
      </c>
      <c r="B132" s="76" t="s">
        <v>370</v>
      </c>
      <c r="C132" s="180">
        <f>SUM(C133:C153)</f>
        <v>6048165.2400000002</v>
      </c>
      <c r="D132" s="180">
        <f>SUM(D133:D153)</f>
        <v>6048165.2400000002</v>
      </c>
      <c r="E132" s="80">
        <v>0</v>
      </c>
      <c r="F132" s="80">
        <v>0</v>
      </c>
      <c r="G132" s="80">
        <v>0</v>
      </c>
      <c r="H132" s="149"/>
    </row>
    <row r="133" spans="1:8" ht="22.5" x14ac:dyDescent="0.2">
      <c r="A133" s="150" t="s">
        <v>739</v>
      </c>
      <c r="B133" s="76" t="s">
        <v>740</v>
      </c>
      <c r="C133" s="80">
        <v>1456</v>
      </c>
      <c r="D133" s="80">
        <v>1456</v>
      </c>
      <c r="E133" s="80">
        <v>0</v>
      </c>
      <c r="F133" s="80">
        <v>0</v>
      </c>
      <c r="G133" s="80">
        <v>0</v>
      </c>
      <c r="H133" s="149" t="s">
        <v>677</v>
      </c>
    </row>
    <row r="134" spans="1:8" ht="22.5" x14ac:dyDescent="0.2">
      <c r="A134" s="150" t="s">
        <v>741</v>
      </c>
      <c r="B134" s="76" t="s">
        <v>742</v>
      </c>
      <c r="C134" s="80">
        <v>4036</v>
      </c>
      <c r="D134" s="80">
        <v>4036</v>
      </c>
      <c r="E134" s="80">
        <v>0</v>
      </c>
      <c r="F134" s="80">
        <v>0</v>
      </c>
      <c r="G134" s="80">
        <v>0</v>
      </c>
      <c r="H134" s="149" t="s">
        <v>677</v>
      </c>
    </row>
    <row r="135" spans="1:8" ht="22.5" x14ac:dyDescent="0.2">
      <c r="A135" s="150" t="s">
        <v>730</v>
      </c>
      <c r="B135" s="76" t="s">
        <v>626</v>
      </c>
      <c r="C135" s="80">
        <v>29073.59</v>
      </c>
      <c r="D135" s="80">
        <v>29073.59</v>
      </c>
      <c r="E135" s="80">
        <v>0</v>
      </c>
      <c r="F135" s="80">
        <v>0</v>
      </c>
      <c r="G135" s="80">
        <v>0</v>
      </c>
      <c r="H135" s="149" t="s">
        <v>677</v>
      </c>
    </row>
    <row r="136" spans="1:8" ht="22.5" x14ac:dyDescent="0.2">
      <c r="A136" s="150" t="s">
        <v>743</v>
      </c>
      <c r="B136" s="76" t="s">
        <v>744</v>
      </c>
      <c r="C136" s="80">
        <v>15136.61</v>
      </c>
      <c r="D136" s="80">
        <v>15136.61</v>
      </c>
      <c r="E136" s="80">
        <v>0</v>
      </c>
      <c r="F136" s="80">
        <v>0</v>
      </c>
      <c r="G136" s="80">
        <v>0</v>
      </c>
      <c r="H136" s="149" t="s">
        <v>677</v>
      </c>
    </row>
    <row r="137" spans="1:8" ht="22.5" x14ac:dyDescent="0.2">
      <c r="A137" s="150" t="s">
        <v>745</v>
      </c>
      <c r="B137" s="76" t="s">
        <v>746</v>
      </c>
      <c r="C137" s="80">
        <v>2060113.11</v>
      </c>
      <c r="D137" s="80">
        <v>2060113.11</v>
      </c>
      <c r="E137" s="80">
        <v>0</v>
      </c>
      <c r="F137" s="80">
        <v>0</v>
      </c>
      <c r="G137" s="80">
        <v>0</v>
      </c>
      <c r="H137" s="149" t="s">
        <v>677</v>
      </c>
    </row>
    <row r="138" spans="1:8" ht="22.5" x14ac:dyDescent="0.2">
      <c r="A138" s="150" t="s">
        <v>747</v>
      </c>
      <c r="B138" s="76" t="s">
        <v>627</v>
      </c>
      <c r="C138" s="80">
        <v>56412.03</v>
      </c>
      <c r="D138" s="80">
        <v>56412.03</v>
      </c>
      <c r="E138" s="80">
        <v>0</v>
      </c>
      <c r="F138" s="80">
        <v>0</v>
      </c>
      <c r="G138" s="80">
        <v>0</v>
      </c>
      <c r="H138" s="149" t="s">
        <v>677</v>
      </c>
    </row>
    <row r="139" spans="1:8" ht="22.5" x14ac:dyDescent="0.2">
      <c r="A139" s="150" t="s">
        <v>683</v>
      </c>
      <c r="B139" s="76" t="s">
        <v>628</v>
      </c>
      <c r="C139" s="80">
        <v>13012.35</v>
      </c>
      <c r="D139" s="80">
        <v>13012.35</v>
      </c>
      <c r="E139" s="80">
        <v>0</v>
      </c>
      <c r="F139" s="80">
        <v>0</v>
      </c>
      <c r="G139" s="80">
        <v>0</v>
      </c>
      <c r="H139" s="149" t="s">
        <v>677</v>
      </c>
    </row>
    <row r="140" spans="1:8" ht="22.5" x14ac:dyDescent="0.2">
      <c r="A140" s="150" t="s">
        <v>748</v>
      </c>
      <c r="B140" s="76" t="s">
        <v>749</v>
      </c>
      <c r="C140" s="80">
        <v>42392.29</v>
      </c>
      <c r="D140" s="80">
        <v>42392.29</v>
      </c>
      <c r="E140" s="80">
        <v>0</v>
      </c>
      <c r="F140" s="80">
        <v>0</v>
      </c>
      <c r="G140" s="80">
        <v>0</v>
      </c>
      <c r="H140" s="149" t="s">
        <v>677</v>
      </c>
    </row>
    <row r="141" spans="1:8" ht="22.5" x14ac:dyDescent="0.2">
      <c r="A141" s="150" t="s">
        <v>750</v>
      </c>
      <c r="B141" s="76" t="s">
        <v>751</v>
      </c>
      <c r="C141" s="80">
        <v>5493.5</v>
      </c>
      <c r="D141" s="80">
        <v>5493.5</v>
      </c>
      <c r="E141" s="80">
        <v>0</v>
      </c>
      <c r="F141" s="80">
        <v>0</v>
      </c>
      <c r="G141" s="80">
        <v>0</v>
      </c>
      <c r="H141" s="149" t="s">
        <v>677</v>
      </c>
    </row>
    <row r="142" spans="1:8" ht="22.5" x14ac:dyDescent="0.2">
      <c r="A142" s="150" t="s">
        <v>752</v>
      </c>
      <c r="B142" s="76" t="s">
        <v>753</v>
      </c>
      <c r="C142" s="80">
        <v>35667.49</v>
      </c>
      <c r="D142" s="80">
        <v>35667.49</v>
      </c>
      <c r="E142" s="80">
        <v>0</v>
      </c>
      <c r="F142" s="80">
        <v>0</v>
      </c>
      <c r="G142" s="80">
        <v>0</v>
      </c>
      <c r="H142" s="149" t="s">
        <v>677</v>
      </c>
    </row>
    <row r="143" spans="1:8" ht="22.5" x14ac:dyDescent="0.2">
      <c r="A143" s="150" t="s">
        <v>754</v>
      </c>
      <c r="B143" s="76" t="s">
        <v>755</v>
      </c>
      <c r="C143" s="80">
        <v>10033.200000000001</v>
      </c>
      <c r="D143" s="80">
        <v>10033.200000000001</v>
      </c>
      <c r="E143" s="80">
        <v>0</v>
      </c>
      <c r="F143" s="80">
        <v>0</v>
      </c>
      <c r="G143" s="80">
        <v>0</v>
      </c>
      <c r="H143" s="149" t="s">
        <v>677</v>
      </c>
    </row>
    <row r="144" spans="1:8" ht="22.5" x14ac:dyDescent="0.2">
      <c r="A144" s="150" t="s">
        <v>756</v>
      </c>
      <c r="B144" s="76" t="s">
        <v>757</v>
      </c>
      <c r="C144" s="80">
        <v>614033.94999999995</v>
      </c>
      <c r="D144" s="80">
        <v>614033.94999999995</v>
      </c>
      <c r="E144" s="80">
        <v>0</v>
      </c>
      <c r="F144" s="80">
        <v>0</v>
      </c>
      <c r="G144" s="80">
        <v>0</v>
      </c>
      <c r="H144" s="149" t="s">
        <v>677</v>
      </c>
    </row>
    <row r="145" spans="1:8" ht="22.5" x14ac:dyDescent="0.2">
      <c r="A145" s="150" t="s">
        <v>758</v>
      </c>
      <c r="B145" s="76" t="s">
        <v>759</v>
      </c>
      <c r="C145" s="80">
        <v>9739.5300000000007</v>
      </c>
      <c r="D145" s="80">
        <v>9739.5300000000007</v>
      </c>
      <c r="E145" s="80">
        <v>0</v>
      </c>
      <c r="F145" s="80">
        <v>0</v>
      </c>
      <c r="G145" s="80">
        <v>0</v>
      </c>
      <c r="H145" s="149" t="s">
        <v>677</v>
      </c>
    </row>
    <row r="146" spans="1:8" ht="22.5" x14ac:dyDescent="0.2">
      <c r="A146" s="150" t="s">
        <v>760</v>
      </c>
      <c r="B146" s="76" t="s">
        <v>761</v>
      </c>
      <c r="C146" s="80">
        <v>964646.72</v>
      </c>
      <c r="D146" s="80">
        <v>964646.72</v>
      </c>
      <c r="E146" s="80">
        <v>0</v>
      </c>
      <c r="F146" s="80">
        <v>0</v>
      </c>
      <c r="G146" s="80">
        <v>0</v>
      </c>
      <c r="H146" s="149" t="s">
        <v>677</v>
      </c>
    </row>
    <row r="147" spans="1:8" ht="22.5" x14ac:dyDescent="0.2">
      <c r="A147" s="150" t="s">
        <v>762</v>
      </c>
      <c r="B147" s="76" t="s">
        <v>763</v>
      </c>
      <c r="C147" s="80">
        <v>983617.36</v>
      </c>
      <c r="D147" s="80">
        <v>983617.36</v>
      </c>
      <c r="E147" s="80">
        <v>0</v>
      </c>
      <c r="F147" s="80">
        <v>0</v>
      </c>
      <c r="G147" s="80">
        <v>0</v>
      </c>
      <c r="H147" s="149" t="s">
        <v>677</v>
      </c>
    </row>
    <row r="148" spans="1:8" ht="22.5" x14ac:dyDescent="0.2">
      <c r="A148" s="150" t="s">
        <v>764</v>
      </c>
      <c r="B148" s="76" t="s">
        <v>765</v>
      </c>
      <c r="C148" s="80">
        <v>7756.67</v>
      </c>
      <c r="D148" s="80">
        <v>7756.67</v>
      </c>
      <c r="E148" s="80">
        <v>0</v>
      </c>
      <c r="F148" s="80">
        <v>0</v>
      </c>
      <c r="G148" s="80">
        <v>0</v>
      </c>
      <c r="H148" s="149" t="s">
        <v>677</v>
      </c>
    </row>
    <row r="149" spans="1:8" ht="22.5" x14ac:dyDescent="0.2">
      <c r="A149" s="150" t="s">
        <v>766</v>
      </c>
      <c r="B149" s="76" t="s">
        <v>767</v>
      </c>
      <c r="C149" s="80">
        <v>232968.72</v>
      </c>
      <c r="D149" s="80">
        <v>232968.72</v>
      </c>
      <c r="E149" s="80">
        <v>0</v>
      </c>
      <c r="F149" s="80">
        <v>0</v>
      </c>
      <c r="G149" s="80">
        <v>0</v>
      </c>
      <c r="H149" s="149" t="s">
        <v>677</v>
      </c>
    </row>
    <row r="150" spans="1:8" ht="22.5" x14ac:dyDescent="0.2">
      <c r="A150" s="150" t="s">
        <v>768</v>
      </c>
      <c r="B150" s="76" t="s">
        <v>769</v>
      </c>
      <c r="C150" s="80">
        <v>1902.4</v>
      </c>
      <c r="D150" s="80">
        <v>1902.4</v>
      </c>
      <c r="E150" s="80">
        <v>0</v>
      </c>
      <c r="F150" s="80">
        <v>0</v>
      </c>
      <c r="G150" s="80">
        <v>0</v>
      </c>
      <c r="H150" s="149" t="s">
        <v>677</v>
      </c>
    </row>
    <row r="151" spans="1:8" ht="22.5" x14ac:dyDescent="0.2">
      <c r="A151" s="150" t="s">
        <v>770</v>
      </c>
      <c r="B151" s="76" t="s">
        <v>771</v>
      </c>
      <c r="C151" s="80">
        <v>87174</v>
      </c>
      <c r="D151" s="80">
        <v>87174</v>
      </c>
      <c r="E151" s="80">
        <v>0</v>
      </c>
      <c r="F151" s="80">
        <v>0</v>
      </c>
      <c r="G151" s="80">
        <v>0</v>
      </c>
      <c r="H151" s="149" t="s">
        <v>677</v>
      </c>
    </row>
    <row r="152" spans="1:8" ht="22.5" x14ac:dyDescent="0.2">
      <c r="A152" s="150" t="s">
        <v>772</v>
      </c>
      <c r="B152" s="76" t="s">
        <v>773</v>
      </c>
      <c r="C152" s="80">
        <v>37555</v>
      </c>
      <c r="D152" s="80">
        <v>37555</v>
      </c>
      <c r="E152" s="80">
        <v>0</v>
      </c>
      <c r="F152" s="80">
        <v>0</v>
      </c>
      <c r="G152" s="80">
        <v>0</v>
      </c>
      <c r="H152" s="149" t="s">
        <v>677</v>
      </c>
    </row>
    <row r="153" spans="1:8" ht="22.5" x14ac:dyDescent="0.2">
      <c r="A153" s="150" t="s">
        <v>774</v>
      </c>
      <c r="B153" s="76" t="s">
        <v>775</v>
      </c>
      <c r="C153" s="80">
        <v>835944.72</v>
      </c>
      <c r="D153" s="80">
        <v>835944.72</v>
      </c>
      <c r="E153" s="80">
        <v>0</v>
      </c>
      <c r="F153" s="80">
        <v>0</v>
      </c>
      <c r="G153" s="80">
        <v>0</v>
      </c>
      <c r="H153" s="149" t="s">
        <v>677</v>
      </c>
    </row>
    <row r="154" spans="1:8" x14ac:dyDescent="0.2">
      <c r="A154" s="78">
        <v>2113</v>
      </c>
      <c r="B154" s="76" t="s">
        <v>371</v>
      </c>
      <c r="C154" s="80">
        <v>0</v>
      </c>
      <c r="D154" s="80">
        <v>0</v>
      </c>
      <c r="E154" s="80">
        <v>0</v>
      </c>
      <c r="F154" s="80">
        <v>0</v>
      </c>
      <c r="G154" s="80">
        <v>0</v>
      </c>
    </row>
    <row r="155" spans="1:8" x14ac:dyDescent="0.2">
      <c r="A155" s="78">
        <v>2114</v>
      </c>
      <c r="B155" s="76" t="s">
        <v>372</v>
      </c>
      <c r="C155" s="80">
        <v>0</v>
      </c>
      <c r="D155" s="80">
        <v>0</v>
      </c>
      <c r="E155" s="80">
        <v>0</v>
      </c>
      <c r="F155" s="80">
        <v>0</v>
      </c>
      <c r="G155" s="80">
        <v>0</v>
      </c>
    </row>
    <row r="156" spans="1:8" x14ac:dyDescent="0.2">
      <c r="A156" s="78">
        <v>2115</v>
      </c>
      <c r="B156" s="76" t="s">
        <v>373</v>
      </c>
      <c r="C156" s="80">
        <v>0</v>
      </c>
      <c r="D156" s="80">
        <v>0</v>
      </c>
      <c r="E156" s="80">
        <v>0</v>
      </c>
      <c r="F156" s="80">
        <v>0</v>
      </c>
      <c r="G156" s="80">
        <v>0</v>
      </c>
    </row>
    <row r="157" spans="1:8" x14ac:dyDescent="0.2">
      <c r="A157" s="78">
        <v>2116</v>
      </c>
      <c r="B157" s="76" t="s">
        <v>374</v>
      </c>
      <c r="C157" s="80">
        <v>0</v>
      </c>
      <c r="D157" s="80">
        <v>0</v>
      </c>
      <c r="E157" s="80">
        <v>0</v>
      </c>
      <c r="F157" s="80">
        <v>0</v>
      </c>
      <c r="G157" s="80">
        <v>0</v>
      </c>
    </row>
    <row r="158" spans="1:8" ht="22.5" x14ac:dyDescent="0.2">
      <c r="A158" s="178">
        <v>2117</v>
      </c>
      <c r="B158" s="181" t="s">
        <v>375</v>
      </c>
      <c r="C158" s="176">
        <f>+C159+C166</f>
        <v>3185469.73</v>
      </c>
      <c r="D158" s="176">
        <f>+D159+D166</f>
        <v>3185469.73</v>
      </c>
      <c r="E158" s="80">
        <v>0</v>
      </c>
      <c r="F158" s="80">
        <v>0</v>
      </c>
      <c r="G158" s="80">
        <v>0</v>
      </c>
      <c r="H158" s="149" t="s">
        <v>677</v>
      </c>
    </row>
    <row r="159" spans="1:8" ht="22.5" x14ac:dyDescent="0.2">
      <c r="A159" s="178" t="s">
        <v>776</v>
      </c>
      <c r="B159" s="181" t="s">
        <v>777</v>
      </c>
      <c r="C159" s="176">
        <f>SUM(C160:C165)</f>
        <v>1508179.4</v>
      </c>
      <c r="D159" s="176">
        <f>SUM(D160:D165)</f>
        <v>1508179.4</v>
      </c>
      <c r="E159" s="80">
        <v>0</v>
      </c>
      <c r="F159" s="80">
        <v>0</v>
      </c>
      <c r="G159" s="80">
        <v>0</v>
      </c>
      <c r="H159" s="149" t="s">
        <v>677</v>
      </c>
    </row>
    <row r="160" spans="1:8" ht="22.5" x14ac:dyDescent="0.2">
      <c r="A160" s="177" t="s">
        <v>684</v>
      </c>
      <c r="B160" s="76" t="s">
        <v>678</v>
      </c>
      <c r="C160" s="180">
        <v>1235.3800000000001</v>
      </c>
      <c r="D160" s="180">
        <v>1235.3800000000001</v>
      </c>
      <c r="E160" s="80">
        <v>0</v>
      </c>
      <c r="F160" s="80">
        <v>0</v>
      </c>
      <c r="G160" s="80">
        <v>0</v>
      </c>
      <c r="H160" s="149" t="s">
        <v>677</v>
      </c>
    </row>
    <row r="161" spans="1:8" ht="22.5" x14ac:dyDescent="0.2">
      <c r="A161" s="177" t="s">
        <v>728</v>
      </c>
      <c r="B161" s="76" t="s">
        <v>729</v>
      </c>
      <c r="C161" s="180">
        <v>206.07</v>
      </c>
      <c r="D161" s="180">
        <v>206.07</v>
      </c>
      <c r="E161" s="80">
        <v>0</v>
      </c>
      <c r="F161" s="80">
        <v>0</v>
      </c>
      <c r="G161" s="80">
        <v>0</v>
      </c>
      <c r="H161" s="149" t="s">
        <v>677</v>
      </c>
    </row>
    <row r="162" spans="1:8" ht="22.5" x14ac:dyDescent="0.2">
      <c r="A162" s="177" t="s">
        <v>685</v>
      </c>
      <c r="B162" s="76" t="s">
        <v>679</v>
      </c>
      <c r="C162" s="180">
        <v>123.54</v>
      </c>
      <c r="D162" s="180">
        <v>123.54</v>
      </c>
      <c r="E162" s="80">
        <v>0</v>
      </c>
      <c r="F162" s="80">
        <v>0</v>
      </c>
      <c r="G162" s="80">
        <v>0</v>
      </c>
      <c r="H162" s="149" t="s">
        <v>677</v>
      </c>
    </row>
    <row r="163" spans="1:8" ht="22.5" x14ac:dyDescent="0.2">
      <c r="A163" s="177" t="s">
        <v>686</v>
      </c>
      <c r="B163" s="76" t="s">
        <v>680</v>
      </c>
      <c r="C163" s="180">
        <v>1332080.28</v>
      </c>
      <c r="D163" s="180">
        <v>1332080.28</v>
      </c>
      <c r="E163" s="80">
        <v>0</v>
      </c>
      <c r="F163" s="80">
        <v>0</v>
      </c>
      <c r="G163" s="80">
        <v>0</v>
      </c>
      <c r="H163" s="149" t="s">
        <v>677</v>
      </c>
    </row>
    <row r="164" spans="1:8" ht="22.5" x14ac:dyDescent="0.2">
      <c r="A164" s="177" t="s">
        <v>687</v>
      </c>
      <c r="B164" s="76" t="s">
        <v>681</v>
      </c>
      <c r="C164" s="180">
        <v>174288.96</v>
      </c>
      <c r="D164" s="180">
        <v>174288.96</v>
      </c>
      <c r="E164" s="80">
        <v>0</v>
      </c>
      <c r="F164" s="80">
        <v>0</v>
      </c>
      <c r="G164" s="80">
        <v>0</v>
      </c>
      <c r="H164" s="149" t="s">
        <v>677</v>
      </c>
    </row>
    <row r="165" spans="1:8" ht="22.5" x14ac:dyDescent="0.2">
      <c r="A165" s="177" t="s">
        <v>688</v>
      </c>
      <c r="B165" s="76" t="s">
        <v>682</v>
      </c>
      <c r="C165" s="180">
        <v>245.17</v>
      </c>
      <c r="D165" s="180">
        <v>245.17</v>
      </c>
      <c r="E165" s="80">
        <v>0</v>
      </c>
      <c r="F165" s="80">
        <v>0</v>
      </c>
      <c r="G165" s="80">
        <v>0</v>
      </c>
      <c r="H165" s="149" t="s">
        <v>677</v>
      </c>
    </row>
    <row r="166" spans="1:8" ht="22.5" x14ac:dyDescent="0.2">
      <c r="A166" s="178" t="s">
        <v>778</v>
      </c>
      <c r="B166" s="76" t="s">
        <v>779</v>
      </c>
      <c r="C166" s="176">
        <f>SUM(C167:C168)</f>
        <v>1677290.33</v>
      </c>
      <c r="D166" s="176">
        <f>SUM(D167:D168)</f>
        <v>1677290.33</v>
      </c>
      <c r="E166" s="80">
        <v>0</v>
      </c>
      <c r="F166" s="80">
        <v>0</v>
      </c>
      <c r="G166" s="80">
        <v>0</v>
      </c>
      <c r="H166" s="149" t="s">
        <v>677</v>
      </c>
    </row>
    <row r="167" spans="1:8" ht="22.5" x14ac:dyDescent="0.2">
      <c r="A167" s="177" t="s">
        <v>716</v>
      </c>
      <c r="B167" s="76" t="s">
        <v>714</v>
      </c>
      <c r="C167" s="180">
        <v>52322.96</v>
      </c>
      <c r="D167" s="180">
        <v>52322.96</v>
      </c>
      <c r="E167" s="80">
        <v>0</v>
      </c>
      <c r="F167" s="80">
        <v>0</v>
      </c>
      <c r="G167" s="80">
        <v>0</v>
      </c>
      <c r="H167" s="149" t="s">
        <v>677</v>
      </c>
    </row>
    <row r="168" spans="1:8" ht="22.5" x14ac:dyDescent="0.2">
      <c r="A168" s="177" t="s">
        <v>717</v>
      </c>
      <c r="B168" s="76" t="s">
        <v>715</v>
      </c>
      <c r="C168" s="180">
        <v>1624967.37</v>
      </c>
      <c r="D168" s="180">
        <v>1624967.37</v>
      </c>
      <c r="E168" s="80">
        <v>0</v>
      </c>
      <c r="F168" s="80">
        <v>0</v>
      </c>
      <c r="G168" s="80">
        <v>0</v>
      </c>
      <c r="H168" s="149" t="s">
        <v>677</v>
      </c>
    </row>
    <row r="169" spans="1:8" x14ac:dyDescent="0.2">
      <c r="A169" s="78">
        <v>2118</v>
      </c>
      <c r="B169" s="76" t="s">
        <v>376</v>
      </c>
      <c r="C169" s="80">
        <v>0</v>
      </c>
      <c r="D169" s="80">
        <v>0</v>
      </c>
      <c r="E169" s="80">
        <v>0</v>
      </c>
      <c r="F169" s="80">
        <v>0</v>
      </c>
      <c r="G169" s="80">
        <v>0</v>
      </c>
    </row>
    <row r="170" spans="1:8" x14ac:dyDescent="0.2">
      <c r="A170" s="78">
        <v>2119</v>
      </c>
      <c r="B170" s="76" t="s">
        <v>377</v>
      </c>
      <c r="C170" s="80">
        <v>0</v>
      </c>
      <c r="D170" s="80">
        <v>0</v>
      </c>
      <c r="E170" s="80">
        <v>0</v>
      </c>
      <c r="F170" s="80">
        <v>0</v>
      </c>
      <c r="G170" s="80">
        <v>0</v>
      </c>
    </row>
    <row r="171" spans="1:8" x14ac:dyDescent="0.2">
      <c r="A171" s="78">
        <v>2120</v>
      </c>
      <c r="B171" s="76" t="s">
        <v>378</v>
      </c>
      <c r="C171" s="80">
        <v>0</v>
      </c>
      <c r="D171" s="80">
        <v>0</v>
      </c>
      <c r="E171" s="80">
        <v>0</v>
      </c>
      <c r="F171" s="80">
        <v>0</v>
      </c>
      <c r="G171" s="80">
        <v>0</v>
      </c>
    </row>
    <row r="172" spans="1:8" x14ac:dyDescent="0.2">
      <c r="A172" s="78">
        <v>2121</v>
      </c>
      <c r="B172" s="76" t="s">
        <v>379</v>
      </c>
      <c r="C172" s="80">
        <v>0</v>
      </c>
      <c r="D172" s="80">
        <v>0</v>
      </c>
      <c r="E172" s="80">
        <v>0</v>
      </c>
      <c r="F172" s="80">
        <v>0</v>
      </c>
      <c r="G172" s="80">
        <v>0</v>
      </c>
    </row>
    <row r="173" spans="1:8" x14ac:dyDescent="0.2">
      <c r="A173" s="78">
        <v>2122</v>
      </c>
      <c r="B173" s="76" t="s">
        <v>380</v>
      </c>
      <c r="C173" s="80">
        <v>0</v>
      </c>
      <c r="D173" s="80">
        <v>0</v>
      </c>
      <c r="E173" s="80">
        <v>0</v>
      </c>
      <c r="F173" s="80">
        <v>0</v>
      </c>
      <c r="G173" s="80">
        <v>0</v>
      </c>
    </row>
    <row r="174" spans="1:8" x14ac:dyDescent="0.2">
      <c r="A174" s="186">
        <v>2129</v>
      </c>
      <c r="B174" s="76" t="s">
        <v>381</v>
      </c>
      <c r="C174" s="187">
        <f>+C175</f>
        <v>27759.25</v>
      </c>
      <c r="D174" s="187">
        <f>+D175</f>
        <v>27759.25</v>
      </c>
      <c r="E174" s="175">
        <f t="shared" ref="E174:G174" si="14">+E175</f>
        <v>0</v>
      </c>
      <c r="F174" s="175">
        <f t="shared" si="14"/>
        <v>0</v>
      </c>
      <c r="G174" s="175">
        <f t="shared" si="14"/>
        <v>0</v>
      </c>
    </row>
    <row r="175" spans="1:8" ht="22.5" x14ac:dyDescent="0.2">
      <c r="A175" s="186" t="s">
        <v>780</v>
      </c>
      <c r="B175" s="181" t="s">
        <v>781</v>
      </c>
      <c r="C175" s="187">
        <f>+C176+C186</f>
        <v>27759.25</v>
      </c>
      <c r="D175" s="187">
        <f>+D176+D186</f>
        <v>27759.25</v>
      </c>
      <c r="E175" s="160">
        <f t="shared" ref="E175:G175" si="15">+E176+E186</f>
        <v>0</v>
      </c>
      <c r="F175" s="160">
        <f t="shared" si="15"/>
        <v>0</v>
      </c>
      <c r="G175" s="160">
        <f t="shared" si="15"/>
        <v>0</v>
      </c>
      <c r="H175" s="149" t="s">
        <v>677</v>
      </c>
    </row>
    <row r="176" spans="1:8" ht="22.5" x14ac:dyDescent="0.2">
      <c r="A176" s="186" t="s">
        <v>782</v>
      </c>
      <c r="B176" s="181" t="s">
        <v>783</v>
      </c>
      <c r="C176" s="160">
        <f>SUM(C177:C185)</f>
        <v>14098.48</v>
      </c>
      <c r="D176" s="160">
        <f>SUM(D177:D185)</f>
        <v>14098.48</v>
      </c>
      <c r="E176" s="160">
        <f t="shared" ref="E176:G176" si="16">SUM(E177:E185)</f>
        <v>0</v>
      </c>
      <c r="F176" s="160">
        <f t="shared" si="16"/>
        <v>0</v>
      </c>
      <c r="G176" s="160">
        <f t="shared" si="16"/>
        <v>0</v>
      </c>
      <c r="H176" s="149" t="s">
        <v>677</v>
      </c>
    </row>
    <row r="177" spans="1:8" ht="22.5" x14ac:dyDescent="0.2">
      <c r="A177" s="150" t="s">
        <v>784</v>
      </c>
      <c r="B177" s="76" t="s">
        <v>785</v>
      </c>
      <c r="C177" s="80">
        <v>865.72</v>
      </c>
      <c r="D177" s="80">
        <v>865.72</v>
      </c>
      <c r="E177" s="80">
        <v>0</v>
      </c>
      <c r="F177" s="80">
        <v>0</v>
      </c>
      <c r="G177" s="80">
        <v>0</v>
      </c>
      <c r="H177" s="149" t="s">
        <v>677</v>
      </c>
    </row>
    <row r="178" spans="1:8" ht="22.5" x14ac:dyDescent="0.2">
      <c r="A178" s="150" t="s">
        <v>786</v>
      </c>
      <c r="B178" s="76" t="s">
        <v>787</v>
      </c>
      <c r="C178" s="80">
        <v>1000</v>
      </c>
      <c r="D178" s="80">
        <v>1000</v>
      </c>
      <c r="E178" s="80">
        <v>0</v>
      </c>
      <c r="F178" s="80">
        <v>0</v>
      </c>
      <c r="G178" s="80">
        <v>0</v>
      </c>
      <c r="H178" s="149" t="s">
        <v>677</v>
      </c>
    </row>
    <row r="179" spans="1:8" ht="22.5" x14ac:dyDescent="0.2">
      <c r="A179" s="150" t="s">
        <v>788</v>
      </c>
      <c r="B179" s="76" t="s">
        <v>789</v>
      </c>
      <c r="C179" s="80">
        <v>2321.66</v>
      </c>
      <c r="D179" s="80">
        <v>2321.66</v>
      </c>
      <c r="E179" s="80">
        <v>0</v>
      </c>
      <c r="F179" s="80">
        <v>0</v>
      </c>
      <c r="G179" s="80">
        <v>0</v>
      </c>
      <c r="H179" s="149" t="s">
        <v>677</v>
      </c>
    </row>
    <row r="180" spans="1:8" ht="22.5" x14ac:dyDescent="0.2">
      <c r="A180" s="150" t="s">
        <v>790</v>
      </c>
      <c r="B180" s="76" t="s">
        <v>791</v>
      </c>
      <c r="C180" s="80">
        <v>827.94</v>
      </c>
      <c r="D180" s="80">
        <v>827.94</v>
      </c>
      <c r="E180" s="80">
        <v>0</v>
      </c>
      <c r="F180" s="80">
        <v>0</v>
      </c>
      <c r="G180" s="80">
        <v>0</v>
      </c>
      <c r="H180" s="149" t="s">
        <v>677</v>
      </c>
    </row>
    <row r="181" spans="1:8" ht="22.5" x14ac:dyDescent="0.2">
      <c r="A181" s="150" t="s">
        <v>792</v>
      </c>
      <c r="B181" s="76" t="s">
        <v>793</v>
      </c>
      <c r="C181" s="80">
        <v>1429.64</v>
      </c>
      <c r="D181" s="80">
        <v>1429.64</v>
      </c>
      <c r="E181" s="80">
        <v>0</v>
      </c>
      <c r="F181" s="80">
        <v>0</v>
      </c>
      <c r="G181" s="80">
        <v>0</v>
      </c>
      <c r="H181" s="149" t="s">
        <v>677</v>
      </c>
    </row>
    <row r="182" spans="1:8" ht="22.5" x14ac:dyDescent="0.2">
      <c r="A182" s="150" t="s">
        <v>794</v>
      </c>
      <c r="B182" s="76" t="s">
        <v>795</v>
      </c>
      <c r="C182" s="80">
        <v>914.03</v>
      </c>
      <c r="D182" s="80">
        <v>914.03</v>
      </c>
      <c r="E182" s="80">
        <v>0</v>
      </c>
      <c r="F182" s="80">
        <v>0</v>
      </c>
      <c r="G182" s="80">
        <v>0</v>
      </c>
      <c r="H182" s="149" t="s">
        <v>677</v>
      </c>
    </row>
    <row r="183" spans="1:8" ht="22.5" x14ac:dyDescent="0.2">
      <c r="A183" s="150" t="s">
        <v>796</v>
      </c>
      <c r="B183" s="76" t="s">
        <v>797</v>
      </c>
      <c r="C183" s="80">
        <v>2669.9</v>
      </c>
      <c r="D183" s="80">
        <v>2669.9</v>
      </c>
      <c r="E183" s="80">
        <v>0</v>
      </c>
      <c r="F183" s="80">
        <v>0</v>
      </c>
      <c r="G183" s="80">
        <v>0</v>
      </c>
      <c r="H183" s="149" t="s">
        <v>677</v>
      </c>
    </row>
    <row r="184" spans="1:8" ht="22.5" x14ac:dyDescent="0.2">
      <c r="A184" s="150" t="s">
        <v>798</v>
      </c>
      <c r="B184" s="76" t="s">
        <v>799</v>
      </c>
      <c r="C184" s="80">
        <v>2569.59</v>
      </c>
      <c r="D184" s="80">
        <v>2569.59</v>
      </c>
      <c r="E184" s="80">
        <v>0</v>
      </c>
      <c r="F184" s="80">
        <v>0</v>
      </c>
      <c r="G184" s="80">
        <v>0</v>
      </c>
      <c r="H184" s="149" t="s">
        <v>677</v>
      </c>
    </row>
    <row r="185" spans="1:8" ht="22.5" x14ac:dyDescent="0.2">
      <c r="A185" s="150" t="s">
        <v>800</v>
      </c>
      <c r="B185" s="76" t="s">
        <v>801</v>
      </c>
      <c r="C185" s="80">
        <v>1500</v>
      </c>
      <c r="D185" s="80">
        <v>1500</v>
      </c>
      <c r="E185" s="80">
        <v>0</v>
      </c>
      <c r="F185" s="80">
        <v>0</v>
      </c>
      <c r="G185" s="80">
        <v>0</v>
      </c>
      <c r="H185" s="149" t="s">
        <v>677</v>
      </c>
    </row>
    <row r="186" spans="1:8" ht="22.5" x14ac:dyDescent="0.2">
      <c r="A186" s="174" t="s">
        <v>802</v>
      </c>
      <c r="B186" s="181" t="s">
        <v>803</v>
      </c>
      <c r="C186" s="160">
        <f>SUM(C187)</f>
        <v>13660.77</v>
      </c>
      <c r="D186" s="160">
        <f>SUM(D187)</f>
        <v>13660.77</v>
      </c>
      <c r="E186" s="160">
        <f t="shared" ref="E186:G186" si="17">SUM(E187)</f>
        <v>0</v>
      </c>
      <c r="F186" s="160">
        <f t="shared" si="17"/>
        <v>0</v>
      </c>
      <c r="G186" s="160">
        <f t="shared" si="17"/>
        <v>0</v>
      </c>
      <c r="H186" s="149" t="s">
        <v>677</v>
      </c>
    </row>
    <row r="187" spans="1:8" ht="22.5" x14ac:dyDescent="0.2">
      <c r="A187" s="150" t="s">
        <v>721</v>
      </c>
      <c r="B187" s="76" t="s">
        <v>722</v>
      </c>
      <c r="C187" s="80">
        <v>13660.77</v>
      </c>
      <c r="D187" s="80">
        <v>13660.77</v>
      </c>
      <c r="E187" s="80">
        <v>0</v>
      </c>
      <c r="F187" s="80">
        <v>0</v>
      </c>
      <c r="G187" s="80">
        <v>0</v>
      </c>
      <c r="H187" s="149" t="s">
        <v>677</v>
      </c>
    </row>
    <row r="188" spans="1:8" x14ac:dyDescent="0.2">
      <c r="A188" s="75" t="s">
        <v>262</v>
      </c>
      <c r="B188" s="75"/>
      <c r="C188" s="75"/>
      <c r="D188" s="75"/>
      <c r="E188" s="75"/>
      <c r="F188" s="75"/>
      <c r="G188" s="75"/>
      <c r="H188" s="75"/>
    </row>
    <row r="189" spans="1:8" x14ac:dyDescent="0.2">
      <c r="A189" s="77" t="s">
        <v>233</v>
      </c>
      <c r="B189" s="77" t="s">
        <v>229</v>
      </c>
      <c r="C189" s="77" t="s">
        <v>230</v>
      </c>
      <c r="D189" s="77" t="s">
        <v>234</v>
      </c>
      <c r="E189" s="77" t="s">
        <v>303</v>
      </c>
      <c r="F189" s="77"/>
      <c r="G189" s="77"/>
      <c r="H189" s="77"/>
    </row>
    <row r="190" spans="1:8" x14ac:dyDescent="0.2">
      <c r="A190" s="78">
        <v>2160</v>
      </c>
      <c r="B190" s="76" t="s">
        <v>382</v>
      </c>
      <c r="C190" s="80">
        <v>0</v>
      </c>
    </row>
    <row r="191" spans="1:8" x14ac:dyDescent="0.2">
      <c r="A191" s="78">
        <v>2161</v>
      </c>
      <c r="B191" s="76" t="s">
        <v>383</v>
      </c>
      <c r="C191" s="80">
        <v>0</v>
      </c>
    </row>
    <row r="192" spans="1:8" x14ac:dyDescent="0.2">
      <c r="A192" s="78">
        <v>2162</v>
      </c>
      <c r="B192" s="76" t="s">
        <v>384</v>
      </c>
      <c r="C192" s="80">
        <v>0</v>
      </c>
    </row>
    <row r="193" spans="1:8" x14ac:dyDescent="0.2">
      <c r="A193" s="78">
        <v>2163</v>
      </c>
      <c r="B193" s="76" t="s">
        <v>385</v>
      </c>
      <c r="C193" s="80">
        <v>0</v>
      </c>
    </row>
    <row r="194" spans="1:8" x14ac:dyDescent="0.2">
      <c r="A194" s="78">
        <v>2164</v>
      </c>
      <c r="B194" s="76" t="s">
        <v>386</v>
      </c>
      <c r="C194" s="80">
        <v>0</v>
      </c>
    </row>
    <row r="195" spans="1:8" x14ac:dyDescent="0.2">
      <c r="A195" s="78">
        <v>2165</v>
      </c>
      <c r="B195" s="76" t="s">
        <v>387</v>
      </c>
      <c r="C195" s="80">
        <v>0</v>
      </c>
    </row>
    <row r="196" spans="1:8" x14ac:dyDescent="0.2">
      <c r="A196" s="78">
        <v>2166</v>
      </c>
      <c r="B196" s="76" t="s">
        <v>388</v>
      </c>
      <c r="C196" s="80">
        <v>0</v>
      </c>
    </row>
    <row r="197" spans="1:8" x14ac:dyDescent="0.2">
      <c r="A197" s="78">
        <v>2250</v>
      </c>
      <c r="B197" s="76" t="s">
        <v>389</v>
      </c>
      <c r="C197" s="80">
        <v>0</v>
      </c>
    </row>
    <row r="198" spans="1:8" x14ac:dyDescent="0.2">
      <c r="A198" s="78">
        <v>2251</v>
      </c>
      <c r="B198" s="76" t="s">
        <v>390</v>
      </c>
      <c r="C198" s="80">
        <v>0</v>
      </c>
    </row>
    <row r="199" spans="1:8" x14ac:dyDescent="0.2">
      <c r="A199" s="78">
        <v>2252</v>
      </c>
      <c r="B199" s="76" t="s">
        <v>391</v>
      </c>
      <c r="C199" s="80">
        <v>0</v>
      </c>
    </row>
    <row r="200" spans="1:8" x14ac:dyDescent="0.2">
      <c r="A200" s="78">
        <v>2253</v>
      </c>
      <c r="B200" s="76" t="s">
        <v>392</v>
      </c>
      <c r="C200" s="80">
        <v>0</v>
      </c>
    </row>
    <row r="201" spans="1:8" x14ac:dyDescent="0.2">
      <c r="A201" s="78">
        <v>2254</v>
      </c>
      <c r="B201" s="76" t="s">
        <v>393</v>
      </c>
      <c r="C201" s="80">
        <v>0</v>
      </c>
    </row>
    <row r="202" spans="1:8" x14ac:dyDescent="0.2">
      <c r="A202" s="78">
        <v>2255</v>
      </c>
      <c r="B202" s="76" t="s">
        <v>394</v>
      </c>
      <c r="C202" s="80">
        <v>0</v>
      </c>
    </row>
    <row r="203" spans="1:8" x14ac:dyDescent="0.2">
      <c r="A203" s="78">
        <v>2256</v>
      </c>
      <c r="B203" s="76" t="s">
        <v>395</v>
      </c>
      <c r="C203" s="80">
        <v>0</v>
      </c>
    </row>
    <row r="205" spans="1:8" x14ac:dyDescent="0.2">
      <c r="A205" s="75" t="s">
        <v>263</v>
      </c>
      <c r="B205" s="75"/>
      <c r="C205" s="75"/>
      <c r="D205" s="75"/>
      <c r="E205" s="75"/>
      <c r="F205" s="75"/>
      <c r="G205" s="75"/>
      <c r="H205" s="75"/>
    </row>
    <row r="206" spans="1:8" x14ac:dyDescent="0.2">
      <c r="A206" s="79" t="s">
        <v>233</v>
      </c>
      <c r="B206" s="79" t="s">
        <v>229</v>
      </c>
      <c r="C206" s="79" t="s">
        <v>230</v>
      </c>
      <c r="D206" s="79" t="s">
        <v>234</v>
      </c>
      <c r="E206" s="79" t="s">
        <v>303</v>
      </c>
      <c r="F206" s="79"/>
      <c r="G206" s="79"/>
      <c r="H206" s="79"/>
    </row>
    <row r="207" spans="1:8" x14ac:dyDescent="0.2">
      <c r="A207" s="78">
        <v>2159</v>
      </c>
      <c r="B207" s="76" t="s">
        <v>396</v>
      </c>
      <c r="C207" s="80">
        <v>0</v>
      </c>
    </row>
    <row r="208" spans="1:8" x14ac:dyDescent="0.2">
      <c r="A208" s="78">
        <v>2199</v>
      </c>
      <c r="B208" s="76" t="s">
        <v>397</v>
      </c>
      <c r="C208" s="80">
        <v>0</v>
      </c>
    </row>
    <row r="209" spans="1:3" x14ac:dyDescent="0.2">
      <c r="A209" s="78">
        <v>2240</v>
      </c>
      <c r="B209" s="76" t="s">
        <v>398</v>
      </c>
      <c r="C209" s="80">
        <v>0</v>
      </c>
    </row>
    <row r="210" spans="1:3" x14ac:dyDescent="0.2">
      <c r="A210" s="78">
        <v>2241</v>
      </c>
      <c r="B210" s="76" t="s">
        <v>399</v>
      </c>
      <c r="C210" s="80">
        <v>0</v>
      </c>
    </row>
    <row r="211" spans="1:3" x14ac:dyDescent="0.2">
      <c r="A211" s="78">
        <v>2242</v>
      </c>
      <c r="B211" s="76" t="s">
        <v>400</v>
      </c>
      <c r="C211" s="80">
        <v>0</v>
      </c>
    </row>
    <row r="212" spans="1:3" x14ac:dyDescent="0.2">
      <c r="A212" s="78">
        <v>2249</v>
      </c>
      <c r="B212" s="76" t="s">
        <v>401</v>
      </c>
      <c r="C212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2:B61"/>
  <sheetViews>
    <sheetView topLeftCell="B1"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E217"/>
  <sheetViews>
    <sheetView view="pageBreakPreview" topLeftCell="A90" zoomScale="96" zoomScaleNormal="100" zoomScaleSheetLayoutView="96" workbookViewId="0">
      <selection activeCell="E116" sqref="E116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6" width="9.140625" style="76"/>
    <col min="7" max="7" width="10.28515625" style="76" bestFit="1" customWidth="1"/>
    <col min="8" max="16384" width="9.140625" style="76"/>
  </cols>
  <sheetData>
    <row r="1" spans="1:5" s="82" customFormat="1" ht="18.95" customHeight="1" x14ac:dyDescent="0.25">
      <c r="A1" s="192" t="str">
        <f>ESF!A1</f>
        <v>PATRONATO DE NOMBEROS DE LEON GTO.</v>
      </c>
      <c r="B1" s="192"/>
      <c r="C1" s="192"/>
      <c r="D1" s="70" t="s">
        <v>288</v>
      </c>
      <c r="E1" s="81">
        <f>'Notas a los Edos Financieros'!E1</f>
        <v>2018</v>
      </c>
    </row>
    <row r="2" spans="1:5" s="72" customFormat="1" ht="18.95" customHeight="1" x14ac:dyDescent="0.25">
      <c r="A2" s="192" t="s">
        <v>402</v>
      </c>
      <c r="B2" s="192"/>
      <c r="C2" s="192"/>
      <c r="D2" s="70" t="s">
        <v>290</v>
      </c>
      <c r="E2" s="81" t="str">
        <f>'Notas a los Edos Financieros'!E2</f>
        <v>Anual</v>
      </c>
    </row>
    <row r="3" spans="1:5" s="72" customFormat="1" ht="18.95" customHeight="1" x14ac:dyDescent="0.25">
      <c r="A3" s="192" t="str">
        <f>ESF!A3</f>
        <v>Correspondiente del 01 de Enero al 31 de Diciembre de 2018</v>
      </c>
      <c r="B3" s="192"/>
      <c r="C3" s="192"/>
      <c r="D3" s="70" t="s">
        <v>291</v>
      </c>
      <c r="E3" s="81">
        <f>'Notas a los Edos Financieros'!E3</f>
        <v>1</v>
      </c>
    </row>
    <row r="4" spans="1:5" x14ac:dyDescent="0.2">
      <c r="A4" s="74" t="s">
        <v>292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403</v>
      </c>
      <c r="E7" s="77"/>
    </row>
    <row r="8" spans="1:5" x14ac:dyDescent="0.2">
      <c r="A8" s="78">
        <v>4100</v>
      </c>
      <c r="B8" s="76" t="s">
        <v>404</v>
      </c>
      <c r="C8" s="80">
        <f>+C9+C18+C24+C26+C32+C37+C47</f>
        <v>10071669</v>
      </c>
      <c r="D8" s="76" t="s">
        <v>689</v>
      </c>
    </row>
    <row r="9" spans="1:5" x14ac:dyDescent="0.2">
      <c r="A9" s="78">
        <v>4110</v>
      </c>
      <c r="B9" s="76" t="s">
        <v>405</v>
      </c>
      <c r="C9" s="80">
        <f>SUM(C10:C17)</f>
        <v>0</v>
      </c>
    </row>
    <row r="10" spans="1:5" x14ac:dyDescent="0.2">
      <c r="A10" s="78">
        <v>4111</v>
      </c>
      <c r="B10" s="76" t="s">
        <v>406</v>
      </c>
      <c r="C10" s="80">
        <v>0</v>
      </c>
    </row>
    <row r="11" spans="1:5" x14ac:dyDescent="0.2">
      <c r="A11" s="78">
        <v>4112</v>
      </c>
      <c r="B11" s="76" t="s">
        <v>407</v>
      </c>
      <c r="C11" s="80">
        <v>0</v>
      </c>
    </row>
    <row r="12" spans="1:5" x14ac:dyDescent="0.2">
      <c r="A12" s="78">
        <v>4113</v>
      </c>
      <c r="B12" s="76" t="s">
        <v>408</v>
      </c>
      <c r="C12" s="80">
        <v>0</v>
      </c>
    </row>
    <row r="13" spans="1:5" x14ac:dyDescent="0.2">
      <c r="A13" s="78">
        <v>4114</v>
      </c>
      <c r="B13" s="76" t="s">
        <v>409</v>
      </c>
      <c r="C13" s="80">
        <v>0</v>
      </c>
    </row>
    <row r="14" spans="1:5" x14ac:dyDescent="0.2">
      <c r="A14" s="78">
        <v>4115</v>
      </c>
      <c r="B14" s="76" t="s">
        <v>410</v>
      </c>
      <c r="C14" s="80">
        <v>0</v>
      </c>
    </row>
    <row r="15" spans="1:5" x14ac:dyDescent="0.2">
      <c r="A15" s="78">
        <v>4116</v>
      </c>
      <c r="B15" s="76" t="s">
        <v>411</v>
      </c>
      <c r="C15" s="80">
        <v>0</v>
      </c>
    </row>
    <row r="16" spans="1:5" x14ac:dyDescent="0.2">
      <c r="A16" s="78">
        <v>4117</v>
      </c>
      <c r="B16" s="76" t="s">
        <v>412</v>
      </c>
      <c r="C16" s="80">
        <v>0</v>
      </c>
    </row>
    <row r="17" spans="1:3" x14ac:dyDescent="0.2">
      <c r="A17" s="78">
        <v>4119</v>
      </c>
      <c r="B17" s="76" t="s">
        <v>413</v>
      </c>
      <c r="C17" s="80">
        <v>0</v>
      </c>
    </row>
    <row r="18" spans="1:3" x14ac:dyDescent="0.2">
      <c r="A18" s="78">
        <v>4120</v>
      </c>
      <c r="B18" s="76" t="s">
        <v>414</v>
      </c>
      <c r="C18" s="80">
        <f>SUM(C19:C23)</f>
        <v>0</v>
      </c>
    </row>
    <row r="19" spans="1:3" x14ac:dyDescent="0.2">
      <c r="A19" s="78">
        <v>4121</v>
      </c>
      <c r="B19" s="76" t="s">
        <v>415</v>
      </c>
      <c r="C19" s="80">
        <v>0</v>
      </c>
    </row>
    <row r="20" spans="1:3" x14ac:dyDescent="0.2">
      <c r="A20" s="78">
        <v>4122</v>
      </c>
      <c r="B20" s="76" t="s">
        <v>416</v>
      </c>
      <c r="C20" s="80">
        <v>0</v>
      </c>
    </row>
    <row r="21" spans="1:3" x14ac:dyDescent="0.2">
      <c r="A21" s="78">
        <v>4123</v>
      </c>
      <c r="B21" s="76" t="s">
        <v>417</v>
      </c>
      <c r="C21" s="80">
        <v>0</v>
      </c>
    </row>
    <row r="22" spans="1:3" x14ac:dyDescent="0.2">
      <c r="A22" s="78">
        <v>4124</v>
      </c>
      <c r="B22" s="76" t="s">
        <v>418</v>
      </c>
      <c r="C22" s="80">
        <v>0</v>
      </c>
    </row>
    <row r="23" spans="1:3" x14ac:dyDescent="0.2">
      <c r="A23" s="78">
        <v>4129</v>
      </c>
      <c r="B23" s="76" t="s">
        <v>419</v>
      </c>
      <c r="C23" s="80">
        <v>0</v>
      </c>
    </row>
    <row r="24" spans="1:3" x14ac:dyDescent="0.2">
      <c r="A24" s="78">
        <v>4130</v>
      </c>
      <c r="B24" s="76" t="s">
        <v>420</v>
      </c>
      <c r="C24" s="80">
        <f>SUM(C25)</f>
        <v>0</v>
      </c>
    </row>
    <row r="25" spans="1:3" x14ac:dyDescent="0.2">
      <c r="A25" s="78">
        <v>4131</v>
      </c>
      <c r="B25" s="76" t="s">
        <v>421</v>
      </c>
      <c r="C25" s="80">
        <v>0</v>
      </c>
    </row>
    <row r="26" spans="1:3" x14ac:dyDescent="0.2">
      <c r="A26" s="78">
        <v>4140</v>
      </c>
      <c r="B26" s="76" t="s">
        <v>422</v>
      </c>
      <c r="C26" s="80">
        <f>SUM(C27:C31)</f>
        <v>0</v>
      </c>
    </row>
    <row r="27" spans="1:3" x14ac:dyDescent="0.2">
      <c r="A27" s="78">
        <v>4141</v>
      </c>
      <c r="B27" s="76" t="s">
        <v>423</v>
      </c>
      <c r="C27" s="80">
        <v>0</v>
      </c>
    </row>
    <row r="28" spans="1:3" x14ac:dyDescent="0.2">
      <c r="A28" s="78">
        <v>4142</v>
      </c>
      <c r="B28" s="76" t="s">
        <v>424</v>
      </c>
      <c r="C28" s="80">
        <v>0</v>
      </c>
    </row>
    <row r="29" spans="1:3" x14ac:dyDescent="0.2">
      <c r="A29" s="78">
        <v>4143</v>
      </c>
      <c r="B29" s="76" t="s">
        <v>425</v>
      </c>
      <c r="C29" s="80">
        <v>0</v>
      </c>
    </row>
    <row r="30" spans="1:3" x14ac:dyDescent="0.2">
      <c r="A30" s="78">
        <v>4144</v>
      </c>
      <c r="B30" s="76" t="s">
        <v>426</v>
      </c>
      <c r="C30" s="80">
        <v>0</v>
      </c>
    </row>
    <row r="31" spans="1:3" x14ac:dyDescent="0.2">
      <c r="A31" s="78">
        <v>4149</v>
      </c>
      <c r="B31" s="76" t="s">
        <v>427</v>
      </c>
      <c r="C31" s="80">
        <v>0</v>
      </c>
    </row>
    <row r="32" spans="1:3" x14ac:dyDescent="0.2">
      <c r="A32" s="78">
        <v>4150</v>
      </c>
      <c r="B32" s="76" t="s">
        <v>428</v>
      </c>
      <c r="C32" s="80">
        <f>SUM(C33:C36)</f>
        <v>0</v>
      </c>
    </row>
    <row r="33" spans="1:4" x14ac:dyDescent="0.2">
      <c r="A33" s="78">
        <v>4151</v>
      </c>
      <c r="B33" s="76" t="s">
        <v>429</v>
      </c>
      <c r="C33" s="80">
        <v>0</v>
      </c>
    </row>
    <row r="34" spans="1:4" x14ac:dyDescent="0.2">
      <c r="A34" s="78">
        <v>4152</v>
      </c>
      <c r="B34" s="76" t="s">
        <v>430</v>
      </c>
      <c r="C34" s="80">
        <v>0</v>
      </c>
    </row>
    <row r="35" spans="1:4" x14ac:dyDescent="0.2">
      <c r="A35" s="78">
        <v>4153</v>
      </c>
      <c r="B35" s="76" t="s">
        <v>431</v>
      </c>
      <c r="C35" s="80">
        <v>0</v>
      </c>
    </row>
    <row r="36" spans="1:4" x14ac:dyDescent="0.2">
      <c r="A36" s="78">
        <v>4159</v>
      </c>
      <c r="B36" s="76" t="s">
        <v>432</v>
      </c>
      <c r="C36" s="80">
        <v>0</v>
      </c>
    </row>
    <row r="37" spans="1:4" x14ac:dyDescent="0.2">
      <c r="A37" s="78">
        <v>4160</v>
      </c>
      <c r="B37" s="76" t="s">
        <v>433</v>
      </c>
      <c r="C37" s="80">
        <f>SUM(C38:C46)</f>
        <v>0</v>
      </c>
    </row>
    <row r="38" spans="1:4" x14ac:dyDescent="0.2">
      <c r="A38" s="78">
        <v>4161</v>
      </c>
      <c r="B38" s="76" t="s">
        <v>434</v>
      </c>
      <c r="C38" s="80">
        <v>0</v>
      </c>
    </row>
    <row r="39" spans="1:4" x14ac:dyDescent="0.2">
      <c r="A39" s="78">
        <v>4162</v>
      </c>
      <c r="B39" s="76" t="s">
        <v>435</v>
      </c>
      <c r="C39" s="80">
        <v>0</v>
      </c>
    </row>
    <row r="40" spans="1:4" x14ac:dyDescent="0.2">
      <c r="A40" s="78">
        <v>4163</v>
      </c>
      <c r="B40" s="76" t="s">
        <v>436</v>
      </c>
      <c r="C40" s="80">
        <v>0</v>
      </c>
    </row>
    <row r="41" spans="1:4" x14ac:dyDescent="0.2">
      <c r="A41" s="78">
        <v>4164</v>
      </c>
      <c r="B41" s="76" t="s">
        <v>437</v>
      </c>
      <c r="C41" s="80">
        <v>0</v>
      </c>
    </row>
    <row r="42" spans="1:4" x14ac:dyDescent="0.2">
      <c r="A42" s="78">
        <v>4165</v>
      </c>
      <c r="B42" s="76" t="s">
        <v>438</v>
      </c>
      <c r="C42" s="80">
        <v>0</v>
      </c>
    </row>
    <row r="43" spans="1:4" x14ac:dyDescent="0.2">
      <c r="A43" s="78">
        <v>4166</v>
      </c>
      <c r="B43" s="76" t="s">
        <v>439</v>
      </c>
      <c r="C43" s="80">
        <v>0</v>
      </c>
    </row>
    <row r="44" spans="1:4" x14ac:dyDescent="0.2">
      <c r="A44" s="78">
        <v>4167</v>
      </c>
      <c r="B44" s="76" t="s">
        <v>440</v>
      </c>
      <c r="C44" s="80">
        <v>0</v>
      </c>
    </row>
    <row r="45" spans="1:4" x14ac:dyDescent="0.2">
      <c r="A45" s="78">
        <v>4168</v>
      </c>
      <c r="B45" s="76" t="s">
        <v>441</v>
      </c>
      <c r="C45" s="80">
        <v>0</v>
      </c>
    </row>
    <row r="46" spans="1:4" x14ac:dyDescent="0.2">
      <c r="A46" s="78">
        <v>4169</v>
      </c>
      <c r="B46" s="76" t="s">
        <v>442</v>
      </c>
      <c r="C46" s="80">
        <v>0</v>
      </c>
    </row>
    <row r="47" spans="1:4" x14ac:dyDescent="0.2">
      <c r="A47" s="78">
        <v>4170</v>
      </c>
      <c r="B47" s="76" t="s">
        <v>443</v>
      </c>
      <c r="C47" s="80">
        <f>SUM(C48:C51)</f>
        <v>10071669</v>
      </c>
      <c r="D47" s="76" t="s">
        <v>689</v>
      </c>
    </row>
    <row r="48" spans="1:4" x14ac:dyDescent="0.2">
      <c r="A48" s="78">
        <v>4171</v>
      </c>
      <c r="B48" s="76" t="s">
        <v>444</v>
      </c>
      <c r="C48" s="80">
        <v>0</v>
      </c>
    </row>
    <row r="49" spans="1:4" x14ac:dyDescent="0.2">
      <c r="A49" s="78">
        <v>4172</v>
      </c>
      <c r="B49" s="76" t="s">
        <v>445</v>
      </c>
      <c r="C49" s="80">
        <v>0</v>
      </c>
    </row>
    <row r="50" spans="1:4" x14ac:dyDescent="0.2">
      <c r="A50" s="147">
        <v>4173</v>
      </c>
      <c r="B50" s="76" t="s">
        <v>446</v>
      </c>
      <c r="C50" s="80">
        <v>10071669</v>
      </c>
      <c r="D50" s="76" t="s">
        <v>689</v>
      </c>
    </row>
    <row r="51" spans="1:4" x14ac:dyDescent="0.2">
      <c r="A51" s="78">
        <v>4174</v>
      </c>
      <c r="B51" s="76" t="s">
        <v>447</v>
      </c>
      <c r="C51" s="80">
        <v>0</v>
      </c>
    </row>
    <row r="52" spans="1:4" x14ac:dyDescent="0.2">
      <c r="A52" s="78">
        <v>4190</v>
      </c>
      <c r="B52" s="76" t="s">
        <v>448</v>
      </c>
      <c r="C52" s="80">
        <f>SUM(C53:C54)</f>
        <v>0</v>
      </c>
    </row>
    <row r="53" spans="1:4" x14ac:dyDescent="0.2">
      <c r="A53" s="78">
        <v>4191</v>
      </c>
      <c r="B53" s="76" t="s">
        <v>449</v>
      </c>
      <c r="C53" s="80">
        <v>0</v>
      </c>
    </row>
    <row r="54" spans="1:4" x14ac:dyDescent="0.2">
      <c r="A54" s="78">
        <v>4192</v>
      </c>
      <c r="B54" s="76" t="s">
        <v>450</v>
      </c>
      <c r="C54" s="80">
        <v>0</v>
      </c>
    </row>
    <row r="55" spans="1:4" x14ac:dyDescent="0.2">
      <c r="A55" s="78">
        <v>4200</v>
      </c>
      <c r="B55" s="76" t="s">
        <v>451</v>
      </c>
      <c r="C55" s="80">
        <f>+C56+C60</f>
        <v>61443706.049999997</v>
      </c>
      <c r="D55" s="76" t="s">
        <v>690</v>
      </c>
    </row>
    <row r="56" spans="1:4" x14ac:dyDescent="0.2">
      <c r="A56" s="78">
        <v>4210</v>
      </c>
      <c r="B56" s="76" t="s">
        <v>452</v>
      </c>
      <c r="C56" s="80">
        <f>SUM(C57:C59)</f>
        <v>0</v>
      </c>
    </row>
    <row r="57" spans="1:4" x14ac:dyDescent="0.2">
      <c r="A57" s="78">
        <v>4211</v>
      </c>
      <c r="B57" s="76" t="s">
        <v>453</v>
      </c>
      <c r="C57" s="80">
        <v>0</v>
      </c>
    </row>
    <row r="58" spans="1:4" x14ac:dyDescent="0.2">
      <c r="A58" s="78">
        <v>4212</v>
      </c>
      <c r="B58" s="76" t="s">
        <v>454</v>
      </c>
      <c r="C58" s="80">
        <v>0</v>
      </c>
    </row>
    <row r="59" spans="1:4" x14ac:dyDescent="0.2">
      <c r="A59" s="78">
        <v>4213</v>
      </c>
      <c r="B59" s="76" t="s">
        <v>455</v>
      </c>
      <c r="C59" s="80">
        <v>0</v>
      </c>
    </row>
    <row r="60" spans="1:4" x14ac:dyDescent="0.2">
      <c r="A60" s="78">
        <v>4220</v>
      </c>
      <c r="B60" s="76" t="s">
        <v>456</v>
      </c>
      <c r="C60" s="80">
        <f>SUM(C61:C66)</f>
        <v>61443706.049999997</v>
      </c>
      <c r="D60" s="76" t="s">
        <v>690</v>
      </c>
    </row>
    <row r="61" spans="1:4" x14ac:dyDescent="0.2">
      <c r="A61" s="78">
        <v>4221</v>
      </c>
      <c r="B61" s="76" t="s">
        <v>457</v>
      </c>
      <c r="C61" s="80">
        <v>0</v>
      </c>
    </row>
    <row r="62" spans="1:4" x14ac:dyDescent="0.2">
      <c r="A62" s="78">
        <v>4222</v>
      </c>
      <c r="B62" s="76" t="s">
        <v>458</v>
      </c>
      <c r="C62" s="80">
        <v>0</v>
      </c>
    </row>
    <row r="63" spans="1:4" x14ac:dyDescent="0.2">
      <c r="A63" s="147">
        <v>4223</v>
      </c>
      <c r="B63" s="76" t="s">
        <v>459</v>
      </c>
      <c r="C63" s="80">
        <v>61443706.049999997</v>
      </c>
      <c r="D63" s="76" t="s">
        <v>690</v>
      </c>
    </row>
    <row r="64" spans="1:4" x14ac:dyDescent="0.2">
      <c r="A64" s="78">
        <v>4224</v>
      </c>
      <c r="B64" s="76" t="s">
        <v>460</v>
      </c>
      <c r="C64" s="80">
        <v>0</v>
      </c>
    </row>
    <row r="65" spans="1:5" x14ac:dyDescent="0.2">
      <c r="A65" s="78">
        <v>4225</v>
      </c>
      <c r="B65" s="76" t="s">
        <v>461</v>
      </c>
      <c r="C65" s="80">
        <v>0</v>
      </c>
    </row>
    <row r="66" spans="1:5" x14ac:dyDescent="0.2">
      <c r="A66" s="78">
        <v>4226</v>
      </c>
      <c r="B66" s="76" t="s">
        <v>462</v>
      </c>
      <c r="C66" s="80">
        <v>0</v>
      </c>
    </row>
    <row r="67" spans="1:5" x14ac:dyDescent="0.2">
      <c r="C67" s="80"/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303</v>
      </c>
    </row>
    <row r="70" spans="1:5" x14ac:dyDescent="0.2">
      <c r="A70" s="78">
        <v>4300</v>
      </c>
      <c r="B70" s="76" t="s">
        <v>463</v>
      </c>
      <c r="C70" s="80">
        <v>0</v>
      </c>
    </row>
    <row r="71" spans="1:5" x14ac:dyDescent="0.2">
      <c r="A71" s="78">
        <v>4310</v>
      </c>
      <c r="B71" s="76" t="s">
        <v>464</v>
      </c>
      <c r="C71" s="80">
        <v>0</v>
      </c>
    </row>
    <row r="72" spans="1:5" x14ac:dyDescent="0.2">
      <c r="A72" s="78">
        <v>4311</v>
      </c>
      <c r="B72" s="76" t="s">
        <v>465</v>
      </c>
      <c r="C72" s="80">
        <v>0</v>
      </c>
    </row>
    <row r="73" spans="1:5" x14ac:dyDescent="0.2">
      <c r="A73" s="78">
        <v>4319</v>
      </c>
      <c r="B73" s="76" t="s">
        <v>466</v>
      </c>
      <c r="C73" s="80">
        <v>0</v>
      </c>
    </row>
    <row r="74" spans="1:5" x14ac:dyDescent="0.2">
      <c r="A74" s="78">
        <v>4320</v>
      </c>
      <c r="B74" s="76" t="s">
        <v>467</v>
      </c>
      <c r="C74" s="80">
        <v>0</v>
      </c>
    </row>
    <row r="75" spans="1:5" x14ac:dyDescent="0.2">
      <c r="A75" s="78">
        <v>4321</v>
      </c>
      <c r="B75" s="76" t="s">
        <v>468</v>
      </c>
      <c r="C75" s="80">
        <v>0</v>
      </c>
    </row>
    <row r="76" spans="1:5" x14ac:dyDescent="0.2">
      <c r="A76" s="78">
        <v>4322</v>
      </c>
      <c r="B76" s="76" t="s">
        <v>469</v>
      </c>
      <c r="C76" s="80">
        <v>0</v>
      </c>
    </row>
    <row r="77" spans="1:5" x14ac:dyDescent="0.2">
      <c r="A77" s="78">
        <v>4323</v>
      </c>
      <c r="B77" s="76" t="s">
        <v>470</v>
      </c>
      <c r="C77" s="80">
        <v>0</v>
      </c>
    </row>
    <row r="78" spans="1:5" x14ac:dyDescent="0.2">
      <c r="A78" s="78">
        <v>4324</v>
      </c>
      <c r="B78" s="76" t="s">
        <v>471</v>
      </c>
      <c r="C78" s="80">
        <v>0</v>
      </c>
    </row>
    <row r="79" spans="1:5" x14ac:dyDescent="0.2">
      <c r="A79" s="78">
        <v>4325</v>
      </c>
      <c r="B79" s="76" t="s">
        <v>472</v>
      </c>
      <c r="C79" s="80">
        <v>0</v>
      </c>
    </row>
    <row r="80" spans="1:5" x14ac:dyDescent="0.2">
      <c r="A80" s="78">
        <v>4330</v>
      </c>
      <c r="B80" s="76" t="s">
        <v>473</v>
      </c>
      <c r="C80" s="80">
        <v>0</v>
      </c>
    </row>
    <row r="81" spans="1:5" x14ac:dyDescent="0.2">
      <c r="A81" s="78">
        <v>4331</v>
      </c>
      <c r="B81" s="76" t="s">
        <v>473</v>
      </c>
      <c r="C81" s="80">
        <v>0</v>
      </c>
    </row>
    <row r="82" spans="1:5" x14ac:dyDescent="0.2">
      <c r="A82" s="78">
        <v>4340</v>
      </c>
      <c r="B82" s="76" t="s">
        <v>474</v>
      </c>
      <c r="C82" s="80">
        <v>0</v>
      </c>
    </row>
    <row r="83" spans="1:5" x14ac:dyDescent="0.2">
      <c r="A83" s="78">
        <v>4341</v>
      </c>
      <c r="B83" s="76" t="s">
        <v>475</v>
      </c>
      <c r="C83" s="80">
        <v>0</v>
      </c>
    </row>
    <row r="84" spans="1:5" x14ac:dyDescent="0.2">
      <c r="A84" s="78">
        <v>4390</v>
      </c>
      <c r="B84" s="76" t="s">
        <v>476</v>
      </c>
      <c r="C84" s="80">
        <v>0</v>
      </c>
    </row>
    <row r="85" spans="1:5" x14ac:dyDescent="0.2">
      <c r="A85" s="78">
        <v>4391</v>
      </c>
      <c r="B85" s="76" t="s">
        <v>477</v>
      </c>
      <c r="C85" s="80">
        <v>0</v>
      </c>
    </row>
    <row r="86" spans="1:5" x14ac:dyDescent="0.2">
      <c r="A86" s="78">
        <v>4392</v>
      </c>
      <c r="B86" s="76" t="s">
        <v>478</v>
      </c>
      <c r="C86" s="80">
        <v>0</v>
      </c>
    </row>
    <row r="87" spans="1:5" x14ac:dyDescent="0.2">
      <c r="A87" s="78">
        <v>4393</v>
      </c>
      <c r="B87" s="76" t="s">
        <v>479</v>
      </c>
      <c r="C87" s="80">
        <v>0</v>
      </c>
    </row>
    <row r="88" spans="1:5" x14ac:dyDescent="0.2">
      <c r="A88" s="78">
        <v>4394</v>
      </c>
      <c r="B88" s="76" t="s">
        <v>480</v>
      </c>
      <c r="C88" s="80">
        <v>0</v>
      </c>
    </row>
    <row r="89" spans="1:5" x14ac:dyDescent="0.2">
      <c r="A89" s="78">
        <v>4395</v>
      </c>
      <c r="B89" s="76" t="s">
        <v>481</v>
      </c>
      <c r="C89" s="80">
        <v>0</v>
      </c>
    </row>
    <row r="90" spans="1:5" x14ac:dyDescent="0.2">
      <c r="A90" s="78">
        <v>4396</v>
      </c>
      <c r="B90" s="76" t="s">
        <v>482</v>
      </c>
      <c r="C90" s="80">
        <v>0</v>
      </c>
    </row>
    <row r="91" spans="1:5" x14ac:dyDescent="0.2">
      <c r="A91" s="78">
        <v>4399</v>
      </c>
      <c r="B91" s="76" t="s">
        <v>476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483</v>
      </c>
      <c r="E95" s="77" t="s">
        <v>303</v>
      </c>
    </row>
    <row r="96" spans="1:5" x14ac:dyDescent="0.2">
      <c r="A96" s="78">
        <v>5000</v>
      </c>
      <c r="B96" s="76" t="s">
        <v>484</v>
      </c>
      <c r="C96" s="160">
        <f>+C97+C125+C158+C168+C183+C215</f>
        <v>70817243.950000003</v>
      </c>
      <c r="D96" s="83">
        <f>C96/C96</f>
        <v>1</v>
      </c>
    </row>
    <row r="97" spans="1:4" x14ac:dyDescent="0.2">
      <c r="A97" s="78">
        <v>5100</v>
      </c>
      <c r="B97" s="76" t="s">
        <v>485</v>
      </c>
      <c r="C97" s="160">
        <f>+C98+C105+C115</f>
        <v>61516265.829999998</v>
      </c>
      <c r="D97" s="83">
        <f>C97/$C$96</f>
        <v>0.86866224098516331</v>
      </c>
    </row>
    <row r="98" spans="1:4" x14ac:dyDescent="0.2">
      <c r="A98" s="78">
        <v>5110</v>
      </c>
      <c r="B98" s="76" t="s">
        <v>486</v>
      </c>
      <c r="C98" s="160">
        <f>SUM(C99:C104)</f>
        <v>50288493.449999996</v>
      </c>
      <c r="D98" s="83">
        <f t="shared" ref="D98:D161" si="0">C98/$C$96</f>
        <v>0.7101165005165383</v>
      </c>
    </row>
    <row r="99" spans="1:4" x14ac:dyDescent="0.2">
      <c r="A99" s="78">
        <v>5111</v>
      </c>
      <c r="B99" s="76" t="s">
        <v>487</v>
      </c>
      <c r="C99" s="80">
        <v>26690231.84</v>
      </c>
      <c r="D99" s="83">
        <f t="shared" si="0"/>
        <v>0.37688888117199876</v>
      </c>
    </row>
    <row r="100" spans="1:4" x14ac:dyDescent="0.2">
      <c r="A100" s="78">
        <v>5112</v>
      </c>
      <c r="B100" s="76" t="s">
        <v>488</v>
      </c>
      <c r="C100" s="80">
        <v>125485.84</v>
      </c>
      <c r="D100" s="83">
        <f t="shared" si="0"/>
        <v>1.7719672921555428E-3</v>
      </c>
    </row>
    <row r="101" spans="1:4" x14ac:dyDescent="0.2">
      <c r="A101" s="78">
        <v>5113</v>
      </c>
      <c r="B101" s="76" t="s">
        <v>489</v>
      </c>
      <c r="C101" s="80">
        <v>4894498.32</v>
      </c>
      <c r="D101" s="83">
        <f t="shared" si="0"/>
        <v>6.9114498771735949E-2</v>
      </c>
    </row>
    <row r="102" spans="1:4" x14ac:dyDescent="0.2">
      <c r="A102" s="78">
        <v>5114</v>
      </c>
      <c r="B102" s="76" t="s">
        <v>490</v>
      </c>
      <c r="C102" s="80">
        <v>7799805.7199999997</v>
      </c>
      <c r="D102" s="83">
        <f t="shared" si="0"/>
        <v>0.11013992193069523</v>
      </c>
    </row>
    <row r="103" spans="1:4" x14ac:dyDescent="0.2">
      <c r="A103" s="78">
        <v>5115</v>
      </c>
      <c r="B103" s="76" t="s">
        <v>491</v>
      </c>
      <c r="C103" s="80">
        <v>9557808.4000000004</v>
      </c>
      <c r="D103" s="83">
        <f t="shared" si="0"/>
        <v>0.13496442203749445</v>
      </c>
    </row>
    <row r="104" spans="1:4" x14ac:dyDescent="0.2">
      <c r="A104" s="78">
        <v>5116</v>
      </c>
      <c r="B104" s="76" t="s">
        <v>492</v>
      </c>
      <c r="C104" s="80">
        <v>1220663.33</v>
      </c>
      <c r="D104" s="83">
        <f t="shared" si="0"/>
        <v>1.7236809312458426E-2</v>
      </c>
    </row>
    <row r="105" spans="1:4" x14ac:dyDescent="0.2">
      <c r="A105" s="78">
        <v>5120</v>
      </c>
      <c r="B105" s="76" t="s">
        <v>493</v>
      </c>
      <c r="C105" s="161">
        <f>SUM(C106:C114)</f>
        <v>4540397.74</v>
      </c>
      <c r="D105" s="83">
        <f t="shared" si="0"/>
        <v>6.4114295992734688E-2</v>
      </c>
    </row>
    <row r="106" spans="1:4" x14ac:dyDescent="0.2">
      <c r="A106" s="78">
        <v>5121</v>
      </c>
      <c r="B106" s="76" t="s">
        <v>494</v>
      </c>
      <c r="C106" s="80">
        <v>283181.09999999998</v>
      </c>
      <c r="D106" s="83">
        <f t="shared" si="0"/>
        <v>3.998759118611534E-3</v>
      </c>
    </row>
    <row r="107" spans="1:4" x14ac:dyDescent="0.2">
      <c r="A107" s="78">
        <v>5122</v>
      </c>
      <c r="B107" s="76" t="s">
        <v>495</v>
      </c>
      <c r="C107" s="80">
        <v>479</v>
      </c>
      <c r="D107" s="83">
        <f t="shared" si="0"/>
        <v>6.7638893196435947E-6</v>
      </c>
    </row>
    <row r="108" spans="1:4" x14ac:dyDescent="0.2">
      <c r="A108" s="78">
        <v>5123</v>
      </c>
      <c r="B108" s="76" t="s">
        <v>496</v>
      </c>
      <c r="C108" s="80">
        <v>0</v>
      </c>
      <c r="D108" s="83">
        <f t="shared" si="0"/>
        <v>0</v>
      </c>
    </row>
    <row r="109" spans="1:4" x14ac:dyDescent="0.2">
      <c r="A109" s="78">
        <v>5124</v>
      </c>
      <c r="B109" s="76" t="s">
        <v>497</v>
      </c>
      <c r="C109" s="80">
        <v>75936.460000000006</v>
      </c>
      <c r="D109" s="83">
        <f t="shared" si="0"/>
        <v>1.0722877051472716E-3</v>
      </c>
    </row>
    <row r="110" spans="1:4" x14ac:dyDescent="0.2">
      <c r="A110" s="78">
        <v>5125</v>
      </c>
      <c r="B110" s="76" t="s">
        <v>498</v>
      </c>
      <c r="C110" s="80">
        <v>360514.63</v>
      </c>
      <c r="D110" s="83">
        <f t="shared" si="0"/>
        <v>5.090774645996372E-3</v>
      </c>
    </row>
    <row r="111" spans="1:4" x14ac:dyDescent="0.2">
      <c r="A111" s="78">
        <v>5126</v>
      </c>
      <c r="B111" s="76" t="s">
        <v>499</v>
      </c>
      <c r="C111" s="80">
        <v>2063538.63</v>
      </c>
      <c r="D111" s="83">
        <f t="shared" si="0"/>
        <v>2.9138928810290135E-2</v>
      </c>
    </row>
    <row r="112" spans="1:4" x14ac:dyDescent="0.2">
      <c r="A112" s="78">
        <v>5127</v>
      </c>
      <c r="B112" s="76" t="s">
        <v>500</v>
      </c>
      <c r="C112" s="80">
        <v>681671.75</v>
      </c>
      <c r="D112" s="83">
        <f t="shared" si="0"/>
        <v>9.6257876186383266E-3</v>
      </c>
    </row>
    <row r="113" spans="1:4" x14ac:dyDescent="0.2">
      <c r="A113" s="78">
        <v>5128</v>
      </c>
      <c r="B113" s="76" t="s">
        <v>501</v>
      </c>
      <c r="C113" s="80">
        <v>4067</v>
      </c>
      <c r="D113" s="83">
        <f t="shared" si="0"/>
        <v>5.742951537158768E-5</v>
      </c>
    </row>
    <row r="114" spans="1:4" x14ac:dyDescent="0.2">
      <c r="A114" s="78">
        <v>5129</v>
      </c>
      <c r="B114" s="76" t="s">
        <v>502</v>
      </c>
      <c r="C114" s="80">
        <v>1071009.17</v>
      </c>
      <c r="D114" s="83">
        <f t="shared" si="0"/>
        <v>1.5123564689359813E-2</v>
      </c>
    </row>
    <row r="115" spans="1:4" x14ac:dyDescent="0.2">
      <c r="A115" s="78">
        <v>5130</v>
      </c>
      <c r="B115" s="76" t="s">
        <v>503</v>
      </c>
      <c r="C115" s="160">
        <f>SUM(C116:C124)</f>
        <v>6687374.6400000006</v>
      </c>
      <c r="D115" s="83">
        <f t="shared" si="0"/>
        <v>9.4431444475890261E-2</v>
      </c>
    </row>
    <row r="116" spans="1:4" x14ac:dyDescent="0.2">
      <c r="A116" s="78">
        <v>5131</v>
      </c>
      <c r="B116" s="76" t="s">
        <v>504</v>
      </c>
      <c r="C116" s="80">
        <v>949525.92</v>
      </c>
      <c r="D116" s="83">
        <f t="shared" si="0"/>
        <v>1.3408117388335613E-2</v>
      </c>
    </row>
    <row r="117" spans="1:4" x14ac:dyDescent="0.2">
      <c r="A117" s="78">
        <v>5132</v>
      </c>
      <c r="B117" s="76" t="s">
        <v>505</v>
      </c>
      <c r="C117" s="80">
        <v>0</v>
      </c>
      <c r="D117" s="83">
        <f t="shared" si="0"/>
        <v>0</v>
      </c>
    </row>
    <row r="118" spans="1:4" x14ac:dyDescent="0.2">
      <c r="A118" s="78">
        <v>5133</v>
      </c>
      <c r="B118" s="76" t="s">
        <v>506</v>
      </c>
      <c r="C118" s="80">
        <v>478483.28</v>
      </c>
      <c r="D118" s="83">
        <f t="shared" si="0"/>
        <v>6.7565927916910977E-3</v>
      </c>
    </row>
    <row r="119" spans="1:4" x14ac:dyDescent="0.2">
      <c r="A119" s="78">
        <v>5134</v>
      </c>
      <c r="B119" s="76" t="s">
        <v>507</v>
      </c>
      <c r="C119" s="80">
        <v>306407.45</v>
      </c>
      <c r="D119" s="83">
        <f t="shared" si="0"/>
        <v>4.3267350282134211E-3</v>
      </c>
    </row>
    <row r="120" spans="1:4" x14ac:dyDescent="0.2">
      <c r="A120" s="78">
        <v>5135</v>
      </c>
      <c r="B120" s="76" t="s">
        <v>508</v>
      </c>
      <c r="C120" s="80">
        <v>1275741.28</v>
      </c>
      <c r="D120" s="83">
        <f t="shared" si="0"/>
        <v>1.8014557032193006E-2</v>
      </c>
    </row>
    <row r="121" spans="1:4" x14ac:dyDescent="0.2">
      <c r="A121" s="78">
        <v>5136</v>
      </c>
      <c r="B121" s="76" t="s">
        <v>804</v>
      </c>
      <c r="C121" s="80">
        <v>0</v>
      </c>
      <c r="D121" s="83">
        <f t="shared" si="0"/>
        <v>0</v>
      </c>
    </row>
    <row r="122" spans="1:4" x14ac:dyDescent="0.2">
      <c r="A122" s="78">
        <v>5137</v>
      </c>
      <c r="B122" s="76" t="s">
        <v>509</v>
      </c>
      <c r="C122" s="80">
        <v>96374.94</v>
      </c>
      <c r="D122" s="83">
        <f t="shared" si="0"/>
        <v>1.3608965080319254E-3</v>
      </c>
    </row>
    <row r="123" spans="1:4" x14ac:dyDescent="0.2">
      <c r="A123" s="78">
        <v>5138</v>
      </c>
      <c r="B123" s="76" t="s">
        <v>510</v>
      </c>
      <c r="C123" s="80">
        <v>714905.23</v>
      </c>
      <c r="D123" s="83">
        <f t="shared" si="0"/>
        <v>1.0095072755228283E-2</v>
      </c>
    </row>
    <row r="124" spans="1:4" x14ac:dyDescent="0.2">
      <c r="A124" s="78">
        <v>5139</v>
      </c>
      <c r="B124" s="76" t="s">
        <v>511</v>
      </c>
      <c r="C124" s="80">
        <v>2865936.54</v>
      </c>
      <c r="D124" s="83">
        <f t="shared" si="0"/>
        <v>4.0469472972196906E-2</v>
      </c>
    </row>
    <row r="125" spans="1:4" x14ac:dyDescent="0.2">
      <c r="A125" s="78">
        <v>5200</v>
      </c>
      <c r="B125" s="76" t="s">
        <v>512</v>
      </c>
      <c r="C125" s="160">
        <v>0</v>
      </c>
      <c r="D125" s="83">
        <f t="shared" si="0"/>
        <v>0</v>
      </c>
    </row>
    <row r="126" spans="1:4" x14ac:dyDescent="0.2">
      <c r="A126" s="78">
        <v>5210</v>
      </c>
      <c r="B126" s="76" t="s">
        <v>513</v>
      </c>
      <c r="C126" s="80">
        <v>0</v>
      </c>
      <c r="D126" s="83">
        <f t="shared" si="0"/>
        <v>0</v>
      </c>
    </row>
    <row r="127" spans="1:4" x14ac:dyDescent="0.2">
      <c r="A127" s="78">
        <v>5211</v>
      </c>
      <c r="B127" s="76" t="s">
        <v>514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515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516</v>
      </c>
      <c r="C129" s="80"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517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518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459</v>
      </c>
      <c r="C132" s="80">
        <v>0</v>
      </c>
      <c r="D132" s="83">
        <f t="shared" si="0"/>
        <v>0</v>
      </c>
    </row>
    <row r="133" spans="1:4" x14ac:dyDescent="0.2">
      <c r="A133" s="78">
        <v>5231</v>
      </c>
      <c r="B133" s="76" t="s">
        <v>519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520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460</v>
      </c>
      <c r="C135" s="80">
        <v>0</v>
      </c>
      <c r="D135" s="83">
        <f t="shared" si="0"/>
        <v>0</v>
      </c>
    </row>
    <row r="136" spans="1:4" x14ac:dyDescent="0.2">
      <c r="A136" s="78">
        <v>5241</v>
      </c>
      <c r="B136" s="76" t="s">
        <v>521</v>
      </c>
      <c r="C136" s="80">
        <v>0</v>
      </c>
      <c r="D136" s="83">
        <f t="shared" si="0"/>
        <v>0</v>
      </c>
    </row>
    <row r="137" spans="1:4" x14ac:dyDescent="0.2">
      <c r="A137" s="78">
        <v>5242</v>
      </c>
      <c r="B137" s="76" t="s">
        <v>522</v>
      </c>
      <c r="C137" s="80">
        <v>0</v>
      </c>
      <c r="D137" s="83">
        <f t="shared" si="0"/>
        <v>0</v>
      </c>
    </row>
    <row r="138" spans="1:4" x14ac:dyDescent="0.2">
      <c r="A138" s="78">
        <v>5243</v>
      </c>
      <c r="B138" s="76" t="s">
        <v>523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524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461</v>
      </c>
      <c r="C140" s="80"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525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526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527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528</v>
      </c>
      <c r="C144" s="80">
        <v>0</v>
      </c>
      <c r="D144" s="83">
        <f t="shared" si="0"/>
        <v>0</v>
      </c>
    </row>
    <row r="145" spans="1:4" x14ac:dyDescent="0.2">
      <c r="A145" s="78">
        <v>5261</v>
      </c>
      <c r="B145" s="76" t="s">
        <v>529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530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531</v>
      </c>
      <c r="C147" s="80"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532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533</v>
      </c>
      <c r="C149" s="80"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534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535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536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537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538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539</v>
      </c>
      <c r="C155" s="80"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540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541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542</v>
      </c>
      <c r="C158" s="80"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453</v>
      </c>
      <c r="C159" s="80"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543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544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454</v>
      </c>
      <c r="C162" s="80"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545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546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455</v>
      </c>
      <c r="C165" s="80"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547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548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549</v>
      </c>
      <c r="C168" s="80"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550</v>
      </c>
      <c r="C169" s="80"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551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552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553</v>
      </c>
      <c r="C172" s="80"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554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555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556</v>
      </c>
      <c r="C175" s="80"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557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558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559</v>
      </c>
      <c r="C178" s="80">
        <v>0</v>
      </c>
      <c r="D178" s="83">
        <f t="shared" si="1"/>
        <v>0</v>
      </c>
    </row>
    <row r="179" spans="1:4" x14ac:dyDescent="0.2">
      <c r="A179" s="78">
        <v>5441</v>
      </c>
      <c r="B179" s="76" t="s">
        <v>559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560</v>
      </c>
      <c r="C180" s="80"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561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562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563</v>
      </c>
      <c r="C183" s="160">
        <f>+C184+C193+C196+C202+C204+C206</f>
        <v>9300978.1199999992</v>
      </c>
      <c r="D183" s="83">
        <f t="shared" si="1"/>
        <v>0.13133775901483666</v>
      </c>
    </row>
    <row r="184" spans="1:4" x14ac:dyDescent="0.2">
      <c r="A184" s="78">
        <v>5510</v>
      </c>
      <c r="B184" s="76" t="s">
        <v>564</v>
      </c>
      <c r="C184" s="160">
        <f>SUM(C185:C192)</f>
        <v>9300978.1199999992</v>
      </c>
      <c r="D184" s="83">
        <f t="shared" si="1"/>
        <v>0.13133775901483666</v>
      </c>
    </row>
    <row r="185" spans="1:4" x14ac:dyDescent="0.2">
      <c r="A185" s="78">
        <v>5511</v>
      </c>
      <c r="B185" s="76" t="s">
        <v>565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566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567</v>
      </c>
      <c r="C187" s="160">
        <v>9300978.1199999992</v>
      </c>
      <c r="D187" s="83">
        <f t="shared" si="1"/>
        <v>0.13133775901483666</v>
      </c>
    </row>
    <row r="188" spans="1:4" x14ac:dyDescent="0.2">
      <c r="A188" s="78">
        <v>5514</v>
      </c>
      <c r="B188" s="76" t="s">
        <v>568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569</v>
      </c>
      <c r="C189" s="80">
        <v>0</v>
      </c>
      <c r="D189" s="83">
        <f t="shared" si="1"/>
        <v>0</v>
      </c>
    </row>
    <row r="190" spans="1:4" x14ac:dyDescent="0.2">
      <c r="A190" s="78">
        <v>5516</v>
      </c>
      <c r="B190" s="76" t="s">
        <v>570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571</v>
      </c>
      <c r="C191" s="80">
        <v>0</v>
      </c>
      <c r="D191" s="83">
        <f t="shared" si="1"/>
        <v>0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572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573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574</v>
      </c>
      <c r="C196" s="80"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575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576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577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578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579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580</v>
      </c>
      <c r="C202" s="80"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580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581</v>
      </c>
      <c r="C204" s="80"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581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582</v>
      </c>
      <c r="C206" s="80"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583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584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585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586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587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481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588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589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v>0</v>
      </c>
      <c r="D215" s="83">
        <f t="shared" si="1"/>
        <v>0</v>
      </c>
    </row>
    <row r="216" spans="1:4" x14ac:dyDescent="0.2">
      <c r="A216" s="78">
        <v>5610</v>
      </c>
      <c r="B216" s="76" t="s">
        <v>590</v>
      </c>
      <c r="C216" s="80">
        <v>0</v>
      </c>
      <c r="D216" s="83">
        <f t="shared" si="1"/>
        <v>0</v>
      </c>
    </row>
    <row r="217" spans="1:4" x14ac:dyDescent="0.2">
      <c r="A217" s="78">
        <v>5611</v>
      </c>
      <c r="B217" s="76" t="s">
        <v>591</v>
      </c>
      <c r="C217" s="80">
        <v>0</v>
      </c>
      <c r="D217" s="83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paperSize="9" scale="52" orientation="portrait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E27"/>
  <sheetViews>
    <sheetView view="pageBreakPreview" zoomScale="130" zoomScaleNormal="100" zoomScaleSheetLayoutView="130" workbookViewId="0">
      <selection activeCell="D29" sqref="D29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96" t="str">
        <f>ESF!A1</f>
        <v>PATRONATO DE NOMBEROS DE LEON GTO.</v>
      </c>
      <c r="B1" s="196"/>
      <c r="C1" s="196"/>
      <c r="D1" s="84" t="s">
        <v>288</v>
      </c>
      <c r="E1" s="85">
        <f>ESF!H1</f>
        <v>2018</v>
      </c>
    </row>
    <row r="2" spans="1:5" ht="18.95" customHeight="1" x14ac:dyDescent="0.2">
      <c r="A2" s="196" t="s">
        <v>592</v>
      </c>
      <c r="B2" s="196"/>
      <c r="C2" s="196"/>
      <c r="D2" s="84" t="s">
        <v>290</v>
      </c>
      <c r="E2" s="85" t="str">
        <f>ESF!H2</f>
        <v>Anual</v>
      </c>
    </row>
    <row r="3" spans="1:5" ht="18.95" customHeight="1" x14ac:dyDescent="0.2">
      <c r="A3" s="196" t="str">
        <f>ESF!A3</f>
        <v>Correspondiente del 01 de Enero al 31 de Diciembre de 2018</v>
      </c>
      <c r="B3" s="196"/>
      <c r="C3" s="196"/>
      <c r="D3" s="84" t="s">
        <v>291</v>
      </c>
      <c r="E3" s="85">
        <f>ESF!H3</f>
        <v>1</v>
      </c>
    </row>
    <row r="5" spans="1:5" x14ac:dyDescent="0.2">
      <c r="A5" s="87" t="s">
        <v>292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454</v>
      </c>
      <c r="C8" s="91">
        <v>19972929.789999999</v>
      </c>
      <c r="D8" s="86" t="s">
        <v>691</v>
      </c>
      <c r="E8" s="86" t="s">
        <v>692</v>
      </c>
    </row>
    <row r="9" spans="1:5" x14ac:dyDescent="0.2">
      <c r="A9" s="90">
        <v>3120</v>
      </c>
      <c r="B9" s="86" t="s">
        <v>593</v>
      </c>
      <c r="C9" s="91">
        <v>0</v>
      </c>
    </row>
    <row r="10" spans="1:5" x14ac:dyDescent="0.2">
      <c r="A10" s="90">
        <v>3130</v>
      </c>
      <c r="B10" s="86" t="s">
        <v>594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595</v>
      </c>
      <c r="E13" s="89"/>
    </row>
    <row r="14" spans="1:5" ht="22.5" x14ac:dyDescent="0.2">
      <c r="A14" s="90">
        <v>3210</v>
      </c>
      <c r="B14" s="86" t="s">
        <v>596</v>
      </c>
      <c r="C14" s="91">
        <v>698131.09999999404</v>
      </c>
      <c r="E14" s="152" t="s">
        <v>693</v>
      </c>
    </row>
    <row r="15" spans="1:5" ht="22.5" x14ac:dyDescent="0.2">
      <c r="A15" s="90">
        <v>3220</v>
      </c>
      <c r="B15" s="86" t="s">
        <v>597</v>
      </c>
      <c r="C15" s="91">
        <v>14850924.99</v>
      </c>
      <c r="E15" s="152" t="s">
        <v>693</v>
      </c>
    </row>
    <row r="16" spans="1:5" x14ac:dyDescent="0.2">
      <c r="A16" s="90">
        <v>3230</v>
      </c>
      <c r="B16" s="86" t="s">
        <v>598</v>
      </c>
      <c r="C16" s="91">
        <v>0</v>
      </c>
      <c r="E16" s="152"/>
    </row>
    <row r="17" spans="1:3" x14ac:dyDescent="0.2">
      <c r="A17" s="90">
        <v>3231</v>
      </c>
      <c r="B17" s="86" t="s">
        <v>599</v>
      </c>
      <c r="C17" s="91">
        <v>0</v>
      </c>
    </row>
    <row r="18" spans="1:3" x14ac:dyDescent="0.2">
      <c r="A18" s="90">
        <v>3232</v>
      </c>
      <c r="B18" s="86" t="s">
        <v>600</v>
      </c>
      <c r="C18" s="91">
        <v>0</v>
      </c>
    </row>
    <row r="19" spans="1:3" x14ac:dyDescent="0.2">
      <c r="A19" s="90">
        <v>3233</v>
      </c>
      <c r="B19" s="86" t="s">
        <v>601</v>
      </c>
      <c r="C19" s="91">
        <v>0</v>
      </c>
    </row>
    <row r="20" spans="1:3" x14ac:dyDescent="0.2">
      <c r="A20" s="90">
        <v>3239</v>
      </c>
      <c r="B20" s="86" t="s">
        <v>602</v>
      </c>
      <c r="C20" s="91">
        <v>0</v>
      </c>
    </row>
    <row r="21" spans="1:3" x14ac:dyDescent="0.2">
      <c r="A21" s="90">
        <v>3240</v>
      </c>
      <c r="B21" s="86" t="s">
        <v>603</v>
      </c>
      <c r="C21" s="91">
        <v>0</v>
      </c>
    </row>
    <row r="22" spans="1:3" x14ac:dyDescent="0.2">
      <c r="A22" s="90">
        <v>3241</v>
      </c>
      <c r="B22" s="86" t="s">
        <v>604</v>
      </c>
      <c r="C22" s="91">
        <v>0</v>
      </c>
    </row>
    <row r="23" spans="1:3" x14ac:dyDescent="0.2">
      <c r="A23" s="90">
        <v>3242</v>
      </c>
      <c r="B23" s="86" t="s">
        <v>605</v>
      </c>
      <c r="C23" s="91">
        <v>0</v>
      </c>
    </row>
    <row r="24" spans="1:3" x14ac:dyDescent="0.2">
      <c r="A24" s="90">
        <v>3243</v>
      </c>
      <c r="B24" s="86" t="s">
        <v>606</v>
      </c>
      <c r="C24" s="91">
        <v>0</v>
      </c>
    </row>
    <row r="25" spans="1:3" x14ac:dyDescent="0.2">
      <c r="A25" s="90">
        <v>3250</v>
      </c>
      <c r="B25" s="86" t="s">
        <v>607</v>
      </c>
      <c r="C25" s="91">
        <v>0</v>
      </c>
    </row>
    <row r="26" spans="1:3" x14ac:dyDescent="0.2">
      <c r="A26" s="90">
        <v>3251</v>
      </c>
      <c r="B26" s="86" t="s">
        <v>608</v>
      </c>
      <c r="C26" s="91">
        <v>0</v>
      </c>
    </row>
    <row r="27" spans="1:3" x14ac:dyDescent="0.2">
      <c r="A27" s="90">
        <v>3252</v>
      </c>
      <c r="B27" s="86" t="s">
        <v>609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L99"/>
  <sheetViews>
    <sheetView view="pageBreakPreview" topLeftCell="A34" zoomScaleNormal="100" zoomScaleSheetLayoutView="100" workbookViewId="0">
      <selection activeCell="C50" sqref="C50"/>
    </sheetView>
  </sheetViews>
  <sheetFormatPr baseColWidth="10" defaultColWidth="9.140625" defaultRowHeight="11.25" x14ac:dyDescent="0.2"/>
  <cols>
    <col min="1" max="1" width="18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6" width="17.7109375" style="86" customWidth="1"/>
    <col min="7" max="7" width="19.140625" style="86" customWidth="1"/>
    <col min="8" max="8" width="10" style="86" bestFit="1" customWidth="1"/>
    <col min="9" max="10" width="9.140625" style="86" customWidth="1"/>
    <col min="11" max="11" width="10.85546875" style="86" bestFit="1" customWidth="1"/>
    <col min="12" max="16384" width="9.140625" style="86"/>
  </cols>
  <sheetData>
    <row r="1" spans="1:11" s="92" customFormat="1" ht="18.95" customHeight="1" x14ac:dyDescent="0.25">
      <c r="A1" s="197" t="str">
        <f>ESF!A1</f>
        <v>PATRONATO DE NOMBEROS DE LEON GTO.</v>
      </c>
      <c r="B1" s="197"/>
      <c r="C1" s="197"/>
      <c r="D1" s="84" t="s">
        <v>288</v>
      </c>
      <c r="E1" s="85">
        <f>ESF!H1</f>
        <v>2018</v>
      </c>
    </row>
    <row r="2" spans="1:11" s="92" customFormat="1" ht="18.95" customHeight="1" x14ac:dyDescent="0.25">
      <c r="A2" s="197" t="s">
        <v>610</v>
      </c>
      <c r="B2" s="197"/>
      <c r="C2" s="197"/>
      <c r="D2" s="84" t="s">
        <v>290</v>
      </c>
      <c r="E2" s="85" t="str">
        <f>ESF!H2</f>
        <v>Anual</v>
      </c>
    </row>
    <row r="3" spans="1:11" s="92" customFormat="1" ht="18.95" customHeight="1" x14ac:dyDescent="0.25">
      <c r="A3" s="197" t="str">
        <f>ESF!A3</f>
        <v>Correspondiente del 01 de Enero al 31 de Diciembre de 2018</v>
      </c>
      <c r="B3" s="197"/>
      <c r="C3" s="197"/>
      <c r="D3" s="84" t="s">
        <v>291</v>
      </c>
      <c r="E3" s="85">
        <f>ESF!H3</f>
        <v>1</v>
      </c>
    </row>
    <row r="4" spans="1:11" x14ac:dyDescent="0.2">
      <c r="A4" s="87" t="s">
        <v>292</v>
      </c>
      <c r="B4" s="88"/>
      <c r="C4" s="88"/>
      <c r="D4" s="88"/>
      <c r="E4" s="88"/>
    </row>
    <row r="5" spans="1:11" x14ac:dyDescent="0.2">
      <c r="F5" s="163"/>
      <c r="G5" s="163"/>
      <c r="H5" s="163"/>
      <c r="I5" s="163"/>
      <c r="J5" s="163"/>
      <c r="K5" s="163"/>
    </row>
    <row r="6" spans="1:11" x14ac:dyDescent="0.2">
      <c r="A6" s="88" t="s">
        <v>267</v>
      </c>
      <c r="B6" s="88"/>
      <c r="C6" s="88"/>
      <c r="D6" s="88"/>
      <c r="E6" s="88"/>
      <c r="F6" s="163"/>
      <c r="G6" s="163"/>
      <c r="H6" s="163"/>
      <c r="I6" s="163"/>
      <c r="J6" s="163"/>
      <c r="K6" s="163"/>
    </row>
    <row r="7" spans="1:11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  <c r="F7" s="163"/>
      <c r="G7" s="163"/>
      <c r="H7" s="163"/>
      <c r="I7" s="163"/>
      <c r="J7" s="163"/>
      <c r="K7" s="163"/>
    </row>
    <row r="8" spans="1:11" x14ac:dyDescent="0.2">
      <c r="A8" s="188">
        <v>1111</v>
      </c>
      <c r="B8" s="86" t="s">
        <v>611</v>
      </c>
      <c r="C8" s="189">
        <f>SUM(C9:C12)</f>
        <v>9500</v>
      </c>
      <c r="D8" s="189">
        <f>SUM(D9:D12)</f>
        <v>9500</v>
      </c>
      <c r="E8" s="162">
        <f>SUM(E9:E12)</f>
        <v>0</v>
      </c>
      <c r="F8" s="163"/>
      <c r="G8" s="163"/>
      <c r="H8" s="164"/>
      <c r="I8" s="164"/>
      <c r="J8" s="164"/>
      <c r="K8" s="164"/>
    </row>
    <row r="9" spans="1:11" x14ac:dyDescent="0.2">
      <c r="A9" s="86" t="s">
        <v>694</v>
      </c>
      <c r="B9" s="86" t="s">
        <v>695</v>
      </c>
      <c r="C9" s="164">
        <v>4000</v>
      </c>
      <c r="D9" s="164">
        <v>4000</v>
      </c>
      <c r="E9" s="91">
        <f>+C9-D9</f>
        <v>0</v>
      </c>
      <c r="F9" s="163"/>
      <c r="G9" s="163"/>
      <c r="H9" s="164"/>
      <c r="I9" s="164"/>
      <c r="J9" s="164"/>
      <c r="K9" s="164"/>
    </row>
    <row r="10" spans="1:11" x14ac:dyDescent="0.2">
      <c r="A10" s="86" t="s">
        <v>696</v>
      </c>
      <c r="B10" s="86" t="s">
        <v>697</v>
      </c>
      <c r="C10" s="164">
        <v>2000</v>
      </c>
      <c r="D10" s="164">
        <v>2000</v>
      </c>
      <c r="E10" s="91">
        <f>+C10-D10</f>
        <v>0</v>
      </c>
      <c r="F10" s="163"/>
      <c r="G10" s="163"/>
      <c r="H10" s="164"/>
      <c r="I10" s="164"/>
      <c r="J10" s="164"/>
      <c r="K10" s="164"/>
    </row>
    <row r="11" spans="1:11" x14ac:dyDescent="0.2">
      <c r="A11" s="86" t="s">
        <v>698</v>
      </c>
      <c r="B11" s="86" t="s">
        <v>699</v>
      </c>
      <c r="C11" s="164">
        <v>2500</v>
      </c>
      <c r="D11" s="164">
        <v>2500</v>
      </c>
      <c r="E11" s="91">
        <f>+C11-D11</f>
        <v>0</v>
      </c>
      <c r="F11" s="163"/>
      <c r="G11" s="163"/>
      <c r="H11" s="164"/>
      <c r="I11" s="164"/>
      <c r="J11" s="164"/>
      <c r="K11" s="164"/>
    </row>
    <row r="12" spans="1:11" x14ac:dyDescent="0.2">
      <c r="A12" s="86" t="s">
        <v>700</v>
      </c>
      <c r="B12" s="86" t="s">
        <v>701</v>
      </c>
      <c r="C12" s="164">
        <v>1000</v>
      </c>
      <c r="D12" s="164">
        <v>1000</v>
      </c>
      <c r="E12" s="91">
        <f>+C12-D12</f>
        <v>0</v>
      </c>
      <c r="F12" s="163"/>
      <c r="G12" s="163"/>
      <c r="H12" s="164"/>
      <c r="I12" s="164"/>
      <c r="J12" s="164"/>
      <c r="K12" s="164"/>
    </row>
    <row r="13" spans="1:11" x14ac:dyDescent="0.2">
      <c r="A13" s="188">
        <v>1112</v>
      </c>
      <c r="B13" s="86" t="s">
        <v>612</v>
      </c>
      <c r="C13" s="189">
        <f>SUM(C14:C17)</f>
        <v>11275431.91</v>
      </c>
      <c r="D13" s="189">
        <f>SUM(D14:D17)</f>
        <v>4723424.37</v>
      </c>
      <c r="E13" s="162">
        <f>SUM(E14:E17)</f>
        <v>6552007.5399999991</v>
      </c>
      <c r="F13" s="163"/>
      <c r="G13" s="163"/>
      <c r="H13" s="164"/>
      <c r="I13" s="164"/>
      <c r="J13" s="164"/>
      <c r="K13" s="164"/>
    </row>
    <row r="14" spans="1:11" x14ac:dyDescent="0.2">
      <c r="A14" s="163" t="s">
        <v>702</v>
      </c>
      <c r="B14" s="163" t="s">
        <v>703</v>
      </c>
      <c r="C14" s="164">
        <v>4152986.42</v>
      </c>
      <c r="D14" s="164">
        <v>1335077.3600000001</v>
      </c>
      <c r="E14" s="91">
        <f>+C14-D14</f>
        <v>2817909.0599999996</v>
      </c>
      <c r="F14" s="163"/>
      <c r="G14" s="163"/>
      <c r="H14" s="164"/>
      <c r="I14" s="164"/>
      <c r="J14" s="164"/>
      <c r="K14" s="164"/>
    </row>
    <row r="15" spans="1:11" x14ac:dyDescent="0.2">
      <c r="A15" s="163" t="s">
        <v>704</v>
      </c>
      <c r="B15" s="163" t="s">
        <v>705</v>
      </c>
      <c r="C15" s="164">
        <v>3733882.42</v>
      </c>
      <c r="D15" s="164">
        <v>2168830.94</v>
      </c>
      <c r="E15" s="91">
        <f t="shared" ref="E15:E22" si="0">+C15-D15</f>
        <v>1565051.48</v>
      </c>
      <c r="F15" s="163"/>
      <c r="G15" s="163"/>
      <c r="H15" s="164"/>
      <c r="I15" s="164"/>
      <c r="J15" s="164"/>
      <c r="K15" s="164"/>
    </row>
    <row r="16" spans="1:11" x14ac:dyDescent="0.2">
      <c r="A16" s="163" t="s">
        <v>706</v>
      </c>
      <c r="B16" s="163" t="s">
        <v>707</v>
      </c>
      <c r="C16" s="164">
        <v>3357000</v>
      </c>
      <c r="D16" s="164">
        <v>807000</v>
      </c>
      <c r="E16" s="91">
        <f t="shared" si="0"/>
        <v>2550000</v>
      </c>
      <c r="F16" s="163"/>
      <c r="G16" s="163"/>
      <c r="H16" s="164"/>
      <c r="I16" s="164"/>
      <c r="J16" s="164"/>
      <c r="K16" s="164"/>
    </row>
    <row r="17" spans="1:12" x14ac:dyDescent="0.2">
      <c r="A17" s="163" t="s">
        <v>708</v>
      </c>
      <c r="B17" s="163" t="s">
        <v>709</v>
      </c>
      <c r="C17" s="164">
        <v>31563.07</v>
      </c>
      <c r="D17" s="164">
        <v>412516.07</v>
      </c>
      <c r="E17" s="91">
        <f t="shared" si="0"/>
        <v>-380953</v>
      </c>
      <c r="F17" s="163"/>
      <c r="G17" s="163"/>
      <c r="H17" s="164"/>
      <c r="I17" s="164"/>
      <c r="J17" s="164"/>
      <c r="K17" s="164"/>
    </row>
    <row r="18" spans="1:12" x14ac:dyDescent="0.2">
      <c r="A18" s="165">
        <v>1113</v>
      </c>
      <c r="B18" s="163" t="s">
        <v>613</v>
      </c>
      <c r="C18" s="164">
        <v>0</v>
      </c>
      <c r="D18" s="164">
        <v>0</v>
      </c>
      <c r="E18" s="91">
        <f t="shared" si="0"/>
        <v>0</v>
      </c>
      <c r="F18" s="163"/>
      <c r="G18" s="163"/>
      <c r="H18" s="164"/>
      <c r="I18" s="164"/>
      <c r="J18" s="164"/>
      <c r="K18" s="164"/>
    </row>
    <row r="19" spans="1:12" x14ac:dyDescent="0.2">
      <c r="A19" s="90">
        <v>1114</v>
      </c>
      <c r="B19" s="86" t="s">
        <v>293</v>
      </c>
      <c r="C19" s="91">
        <v>0</v>
      </c>
      <c r="D19" s="91">
        <v>0</v>
      </c>
      <c r="E19" s="91">
        <f t="shared" si="0"/>
        <v>0</v>
      </c>
      <c r="F19" s="163"/>
      <c r="G19" s="163"/>
      <c r="H19" s="164"/>
      <c r="I19" s="164"/>
      <c r="J19" s="164"/>
      <c r="K19" s="164"/>
    </row>
    <row r="20" spans="1:12" x14ac:dyDescent="0.2">
      <c r="A20" s="90">
        <v>1115</v>
      </c>
      <c r="B20" s="86" t="s">
        <v>294</v>
      </c>
      <c r="C20" s="91">
        <v>0</v>
      </c>
      <c r="D20" s="91">
        <v>0</v>
      </c>
      <c r="E20" s="91">
        <f t="shared" si="0"/>
        <v>0</v>
      </c>
      <c r="F20" s="163"/>
      <c r="G20" s="163"/>
      <c r="H20" s="164"/>
      <c r="I20" s="164"/>
      <c r="J20" s="164"/>
      <c r="K20" s="164"/>
    </row>
    <row r="21" spans="1:12" x14ac:dyDescent="0.2">
      <c r="A21" s="90">
        <v>1116</v>
      </c>
      <c r="B21" s="86" t="s">
        <v>614</v>
      </c>
      <c r="C21" s="91">
        <v>0</v>
      </c>
      <c r="D21" s="91">
        <v>0</v>
      </c>
      <c r="E21" s="91">
        <f t="shared" si="0"/>
        <v>0</v>
      </c>
      <c r="F21" s="163"/>
      <c r="G21" s="163"/>
      <c r="H21" s="164"/>
      <c r="I21" s="164"/>
      <c r="J21" s="164"/>
      <c r="K21" s="164"/>
    </row>
    <row r="22" spans="1:12" x14ac:dyDescent="0.2">
      <c r="A22" s="90">
        <v>1119</v>
      </c>
      <c r="B22" s="86" t="s">
        <v>615</v>
      </c>
      <c r="C22" s="91">
        <v>0</v>
      </c>
      <c r="D22" s="91">
        <v>0</v>
      </c>
      <c r="E22" s="91">
        <f t="shared" si="0"/>
        <v>0</v>
      </c>
      <c r="F22" s="163"/>
      <c r="G22" s="163"/>
      <c r="H22" s="164"/>
      <c r="I22" s="164"/>
      <c r="J22" s="164"/>
      <c r="K22" s="164"/>
    </row>
    <row r="23" spans="1:12" x14ac:dyDescent="0.2">
      <c r="A23" s="90">
        <v>1110</v>
      </c>
      <c r="B23" s="86" t="s">
        <v>616</v>
      </c>
      <c r="C23" s="162">
        <f>+C8+C13</f>
        <v>11284931.91</v>
      </c>
      <c r="D23" s="162">
        <f>+D8+D13</f>
        <v>4732924.37</v>
      </c>
      <c r="E23" s="162">
        <f>+E8+E13</f>
        <v>6552007.5399999991</v>
      </c>
      <c r="F23" s="163"/>
      <c r="G23" s="163"/>
      <c r="H23" s="164"/>
      <c r="I23" s="164"/>
      <c r="J23" s="164"/>
      <c r="K23" s="164"/>
    </row>
    <row r="24" spans="1:12" x14ac:dyDescent="0.2">
      <c r="F24" s="163"/>
      <c r="G24" s="163"/>
      <c r="H24" s="164"/>
      <c r="I24" s="164"/>
      <c r="J24" s="164"/>
      <c r="K24" s="164"/>
    </row>
    <row r="26" spans="1:12" x14ac:dyDescent="0.2">
      <c r="A26" s="88" t="s">
        <v>268</v>
      </c>
      <c r="B26" s="88"/>
      <c r="C26" s="88"/>
      <c r="D26" s="88"/>
      <c r="E26" s="88"/>
    </row>
    <row r="27" spans="1:12" x14ac:dyDescent="0.2">
      <c r="A27" s="89" t="s">
        <v>233</v>
      </c>
      <c r="B27" s="89" t="s">
        <v>229</v>
      </c>
      <c r="C27" s="89" t="s">
        <v>230</v>
      </c>
      <c r="D27" s="89" t="s">
        <v>617</v>
      </c>
      <c r="E27" s="89" t="s">
        <v>271</v>
      </c>
    </row>
    <row r="28" spans="1:12" x14ac:dyDescent="0.2">
      <c r="A28" s="90">
        <v>1230</v>
      </c>
      <c r="B28" s="86" t="s">
        <v>327</v>
      </c>
      <c r="C28" s="91">
        <v>0</v>
      </c>
      <c r="F28" s="163"/>
      <c r="G28" s="163"/>
      <c r="H28" s="163"/>
      <c r="I28" s="163"/>
      <c r="J28" s="163"/>
      <c r="K28" s="163"/>
      <c r="L28" s="163"/>
    </row>
    <row r="29" spans="1:12" x14ac:dyDescent="0.2">
      <c r="A29" s="90">
        <v>1231</v>
      </c>
      <c r="B29" s="86" t="s">
        <v>328</v>
      </c>
      <c r="C29" s="91">
        <v>0</v>
      </c>
      <c r="F29" s="163"/>
      <c r="G29" s="163"/>
      <c r="H29" s="163"/>
      <c r="I29" s="163"/>
      <c r="J29" s="163"/>
      <c r="K29" s="163"/>
      <c r="L29" s="163"/>
    </row>
    <row r="30" spans="1:12" x14ac:dyDescent="0.2">
      <c r="A30" s="90">
        <v>1232</v>
      </c>
      <c r="B30" s="86" t="s">
        <v>329</v>
      </c>
      <c r="C30" s="91">
        <v>0</v>
      </c>
      <c r="F30" s="163"/>
      <c r="G30" s="163"/>
      <c r="H30" s="163"/>
      <c r="I30" s="163"/>
      <c r="J30" s="163"/>
      <c r="K30" s="163"/>
      <c r="L30" s="163"/>
    </row>
    <row r="31" spans="1:12" x14ac:dyDescent="0.2">
      <c r="A31" s="90">
        <v>1233</v>
      </c>
      <c r="B31" s="86" t="s">
        <v>330</v>
      </c>
      <c r="C31" s="91">
        <v>0</v>
      </c>
      <c r="F31" s="163"/>
      <c r="G31" s="163"/>
      <c r="H31" s="163"/>
      <c r="I31" s="163"/>
      <c r="J31" s="163"/>
      <c r="K31" s="163"/>
      <c r="L31" s="163"/>
    </row>
    <row r="32" spans="1:12" x14ac:dyDescent="0.2">
      <c r="A32" s="90">
        <v>1234</v>
      </c>
      <c r="B32" s="86" t="s">
        <v>331</v>
      </c>
      <c r="C32" s="91">
        <v>0</v>
      </c>
      <c r="F32" s="163"/>
      <c r="G32" s="163"/>
      <c r="H32" s="163"/>
      <c r="I32" s="163"/>
      <c r="J32" s="163"/>
      <c r="K32" s="163"/>
      <c r="L32" s="163"/>
    </row>
    <row r="33" spans="1:12" x14ac:dyDescent="0.2">
      <c r="A33" s="90">
        <v>1235</v>
      </c>
      <c r="B33" s="86" t="s">
        <v>332</v>
      </c>
      <c r="C33" s="91">
        <v>0</v>
      </c>
      <c r="F33" s="163"/>
      <c r="G33" s="163"/>
      <c r="H33" s="163"/>
      <c r="I33" s="163"/>
      <c r="J33" s="163"/>
      <c r="K33" s="163"/>
      <c r="L33" s="163"/>
    </row>
    <row r="34" spans="1:12" x14ac:dyDescent="0.2">
      <c r="A34" s="90">
        <v>1236</v>
      </c>
      <c r="B34" s="86" t="s">
        <v>333</v>
      </c>
      <c r="C34" s="91">
        <v>0</v>
      </c>
      <c r="F34" s="163"/>
      <c r="G34" s="163"/>
      <c r="H34" s="163"/>
      <c r="I34" s="163"/>
      <c r="J34" s="163"/>
      <c r="K34" s="163"/>
      <c r="L34" s="163"/>
    </row>
    <row r="35" spans="1:12" x14ac:dyDescent="0.2">
      <c r="A35" s="90">
        <v>1239</v>
      </c>
      <c r="B35" s="86" t="s">
        <v>334</v>
      </c>
      <c r="C35" s="91">
        <v>0</v>
      </c>
      <c r="F35" s="163"/>
      <c r="G35" s="163"/>
      <c r="H35" s="163"/>
      <c r="I35" s="163"/>
      <c r="J35" s="163"/>
      <c r="K35" s="163"/>
      <c r="L35" s="163"/>
    </row>
    <row r="36" spans="1:12" x14ac:dyDescent="0.2">
      <c r="A36" s="90">
        <v>1240</v>
      </c>
      <c r="B36" s="86" t="s">
        <v>335</v>
      </c>
      <c r="C36" s="162">
        <f>+C37+C41+C42+C45+C48+C50+C54+C55</f>
        <v>9027356.75</v>
      </c>
      <c r="D36" s="162">
        <f t="shared" ref="D36:E36" si="1">+D37+D41+D42+D45+D48+D50+D54+D55</f>
        <v>0</v>
      </c>
      <c r="E36" s="162">
        <f t="shared" si="1"/>
        <v>9027356.75</v>
      </c>
    </row>
    <row r="37" spans="1:12" x14ac:dyDescent="0.2">
      <c r="A37" s="90">
        <v>1241</v>
      </c>
      <c r="B37" s="86" t="s">
        <v>336</v>
      </c>
      <c r="C37" s="162">
        <f>SUM(C38:C40)</f>
        <v>223079.63999999998</v>
      </c>
      <c r="D37" s="162">
        <f t="shared" ref="D37:E37" si="2">SUM(D38:D40)</f>
        <v>0</v>
      </c>
      <c r="E37" s="162">
        <f t="shared" si="2"/>
        <v>223079.63999999998</v>
      </c>
    </row>
    <row r="38" spans="1:12" x14ac:dyDescent="0.2">
      <c r="A38" s="188" t="s">
        <v>643</v>
      </c>
      <c r="B38" s="86" t="s">
        <v>642</v>
      </c>
      <c r="C38" s="190">
        <v>43762.400000000001</v>
      </c>
      <c r="D38" s="86">
        <v>0</v>
      </c>
      <c r="E38" s="190">
        <f>+C38</f>
        <v>43762.400000000001</v>
      </c>
      <c r="F38" s="91"/>
    </row>
    <row r="39" spans="1:12" x14ac:dyDescent="0.2">
      <c r="A39" s="188" t="s">
        <v>645</v>
      </c>
      <c r="B39" s="86" t="s">
        <v>644</v>
      </c>
      <c r="C39" s="190">
        <v>156757.59</v>
      </c>
      <c r="D39" s="86">
        <v>0</v>
      </c>
      <c r="E39" s="190">
        <f t="shared" ref="E39:E40" si="3">+C39</f>
        <v>156757.59</v>
      </c>
    </row>
    <row r="40" spans="1:12" x14ac:dyDescent="0.2">
      <c r="A40" s="188" t="s">
        <v>647</v>
      </c>
      <c r="B40" s="86" t="s">
        <v>646</v>
      </c>
      <c r="C40" s="190">
        <v>22559.65</v>
      </c>
      <c r="D40" s="86">
        <v>0</v>
      </c>
      <c r="E40" s="190">
        <f t="shared" si="3"/>
        <v>22559.65</v>
      </c>
    </row>
    <row r="41" spans="1:12" x14ac:dyDescent="0.2">
      <c r="A41" s="90">
        <v>1242</v>
      </c>
      <c r="B41" s="86" t="s">
        <v>337</v>
      </c>
      <c r="C41" s="91">
        <v>0</v>
      </c>
    </row>
    <row r="42" spans="1:12" x14ac:dyDescent="0.2">
      <c r="A42" s="143">
        <v>1243</v>
      </c>
      <c r="B42" s="144" t="s">
        <v>338</v>
      </c>
      <c r="C42" s="162">
        <f>+C43</f>
        <v>294559</v>
      </c>
      <c r="D42" s="144"/>
      <c r="E42" s="162">
        <f>+E43</f>
        <v>294559</v>
      </c>
    </row>
    <row r="43" spans="1:12" x14ac:dyDescent="0.2">
      <c r="A43" s="188" t="s">
        <v>805</v>
      </c>
      <c r="B43" s="86" t="s">
        <v>806</v>
      </c>
      <c r="C43" s="91">
        <f>SUM(C44)</f>
        <v>294559</v>
      </c>
      <c r="E43" s="190">
        <f t="shared" ref="E43:E44" si="4">+C43</f>
        <v>294559</v>
      </c>
    </row>
    <row r="44" spans="1:12" x14ac:dyDescent="0.2">
      <c r="A44" s="188" t="s">
        <v>656</v>
      </c>
      <c r="B44" s="86" t="s">
        <v>655</v>
      </c>
      <c r="C44" s="91">
        <v>294559</v>
      </c>
      <c r="E44" s="190">
        <f t="shared" si="4"/>
        <v>294559</v>
      </c>
    </row>
    <row r="45" spans="1:12" x14ac:dyDescent="0.2">
      <c r="A45" s="90">
        <v>1244</v>
      </c>
      <c r="B45" s="86" t="s">
        <v>339</v>
      </c>
      <c r="C45" s="91">
        <f>SUM(C46:C47)</f>
        <v>5511279.0200000005</v>
      </c>
      <c r="E45" s="91">
        <f>SUM(E46:E47)</f>
        <v>5511279.0200000005</v>
      </c>
    </row>
    <row r="46" spans="1:12" x14ac:dyDescent="0.2">
      <c r="A46" s="188" t="s">
        <v>658</v>
      </c>
      <c r="B46" s="86" t="s">
        <v>657</v>
      </c>
      <c r="C46" s="190">
        <v>5497590.2300000004</v>
      </c>
      <c r="E46" s="190">
        <f t="shared" ref="E46:E47" si="5">+C46</f>
        <v>5497590.2300000004</v>
      </c>
    </row>
    <row r="47" spans="1:12" x14ac:dyDescent="0.2">
      <c r="A47" s="188" t="s">
        <v>735</v>
      </c>
      <c r="B47" s="86" t="s">
        <v>736</v>
      </c>
      <c r="C47" s="190">
        <v>13688.79</v>
      </c>
      <c r="E47" s="190">
        <f t="shared" si="5"/>
        <v>13688.79</v>
      </c>
    </row>
    <row r="48" spans="1:12" x14ac:dyDescent="0.2">
      <c r="A48" s="90">
        <v>1245</v>
      </c>
      <c r="B48" s="86" t="s">
        <v>340</v>
      </c>
      <c r="C48" s="162">
        <f>SUM(C49)</f>
        <v>2463533.6</v>
      </c>
      <c r="D48" s="162">
        <v>0</v>
      </c>
      <c r="E48" s="162">
        <f>SUM(E49)</f>
        <v>2463533.6</v>
      </c>
    </row>
    <row r="49" spans="1:5" x14ac:dyDescent="0.2">
      <c r="A49" s="188" t="s">
        <v>660</v>
      </c>
      <c r="B49" s="86" t="s">
        <v>659</v>
      </c>
      <c r="C49" s="189">
        <v>2463533.6</v>
      </c>
      <c r="D49" s="162"/>
      <c r="E49" s="190">
        <f t="shared" ref="E49" si="6">+C49</f>
        <v>2463533.6</v>
      </c>
    </row>
    <row r="50" spans="1:5" x14ac:dyDescent="0.2">
      <c r="A50" s="90">
        <v>1246</v>
      </c>
      <c r="B50" s="86" t="s">
        <v>341</v>
      </c>
      <c r="C50" s="162">
        <f>SUM(C51:C53)</f>
        <v>534905.49</v>
      </c>
      <c r="D50" s="162">
        <f t="shared" ref="D50" si="7">SUM(D53)</f>
        <v>0</v>
      </c>
      <c r="E50" s="162">
        <f>SUM(E51:E53)</f>
        <v>534905.49</v>
      </c>
    </row>
    <row r="51" spans="1:5" x14ac:dyDescent="0.2">
      <c r="A51" s="188" t="s">
        <v>737</v>
      </c>
      <c r="B51" s="86" t="s">
        <v>738</v>
      </c>
      <c r="C51" s="162">
        <v>198520.69</v>
      </c>
      <c r="D51" s="162"/>
      <c r="E51" s="190">
        <f t="shared" ref="E51:E53" si="8">+C51</f>
        <v>198520.69</v>
      </c>
    </row>
    <row r="52" spans="1:5" x14ac:dyDescent="0.2">
      <c r="A52" s="188" t="s">
        <v>664</v>
      </c>
      <c r="B52" s="86" t="s">
        <v>663</v>
      </c>
      <c r="C52" s="162">
        <v>323204.8</v>
      </c>
      <c r="D52" s="162"/>
      <c r="E52" s="190">
        <f t="shared" si="8"/>
        <v>323204.8</v>
      </c>
    </row>
    <row r="53" spans="1:5" x14ac:dyDescent="0.2">
      <c r="A53" s="188" t="s">
        <v>666</v>
      </c>
      <c r="B53" s="86" t="s">
        <v>665</v>
      </c>
      <c r="C53" s="190">
        <v>13180</v>
      </c>
      <c r="D53" s="86">
        <v>0</v>
      </c>
      <c r="E53" s="190">
        <f t="shared" si="8"/>
        <v>13180</v>
      </c>
    </row>
    <row r="54" spans="1:5" x14ac:dyDescent="0.2">
      <c r="A54" s="90">
        <v>1247</v>
      </c>
      <c r="B54" s="86" t="s">
        <v>342</v>
      </c>
      <c r="C54" s="91">
        <v>0</v>
      </c>
    </row>
    <row r="55" spans="1:5" x14ac:dyDescent="0.2">
      <c r="A55" s="90">
        <v>1248</v>
      </c>
      <c r="B55" s="86" t="s">
        <v>343</v>
      </c>
      <c r="C55" s="91">
        <v>0</v>
      </c>
    </row>
    <row r="56" spans="1:5" x14ac:dyDescent="0.2">
      <c r="A56" s="90">
        <v>1250</v>
      </c>
      <c r="B56" s="86" t="s">
        <v>345</v>
      </c>
      <c r="C56" s="91">
        <v>0</v>
      </c>
    </row>
    <row r="57" spans="1:5" x14ac:dyDescent="0.2">
      <c r="A57" s="90">
        <v>1251</v>
      </c>
      <c r="B57" s="86" t="s">
        <v>346</v>
      </c>
      <c r="C57" s="91">
        <v>0</v>
      </c>
    </row>
    <row r="58" spans="1:5" x14ac:dyDescent="0.2">
      <c r="A58" s="90">
        <v>1252</v>
      </c>
      <c r="B58" s="86" t="s">
        <v>347</v>
      </c>
      <c r="C58" s="91">
        <v>0</v>
      </c>
    </row>
    <row r="59" spans="1:5" x14ac:dyDescent="0.2">
      <c r="A59" s="90">
        <v>1253</v>
      </c>
      <c r="B59" s="86" t="s">
        <v>348</v>
      </c>
      <c r="C59" s="91">
        <v>0</v>
      </c>
    </row>
    <row r="60" spans="1:5" x14ac:dyDescent="0.2">
      <c r="A60" s="90">
        <v>1254</v>
      </c>
      <c r="B60" s="86" t="s">
        <v>349</v>
      </c>
      <c r="C60" s="91">
        <v>0</v>
      </c>
    </row>
    <row r="61" spans="1:5" x14ac:dyDescent="0.2">
      <c r="A61" s="90">
        <v>1259</v>
      </c>
      <c r="B61" s="86" t="s">
        <v>350</v>
      </c>
      <c r="C61" s="91">
        <v>0</v>
      </c>
    </row>
    <row r="63" spans="1:5" x14ac:dyDescent="0.2">
      <c r="A63" s="88" t="s">
        <v>276</v>
      </c>
      <c r="B63" s="88"/>
      <c r="C63" s="88"/>
      <c r="D63" s="88"/>
      <c r="E63" s="88"/>
    </row>
    <row r="64" spans="1:5" x14ac:dyDescent="0.2">
      <c r="A64" s="89" t="s">
        <v>233</v>
      </c>
      <c r="B64" s="89" t="s">
        <v>229</v>
      </c>
      <c r="C64" s="89" t="s">
        <v>269</v>
      </c>
      <c r="D64" s="89" t="s">
        <v>270</v>
      </c>
      <c r="E64" s="89"/>
    </row>
    <row r="65" spans="1:7" x14ac:dyDescent="0.2">
      <c r="A65" s="90">
        <v>5500</v>
      </c>
      <c r="B65" s="86" t="s">
        <v>563</v>
      </c>
      <c r="C65" s="91">
        <v>0</v>
      </c>
      <c r="D65" s="91">
        <v>0</v>
      </c>
    </row>
    <row r="66" spans="1:7" x14ac:dyDescent="0.2">
      <c r="A66" s="90">
        <v>5510</v>
      </c>
      <c r="B66" s="86" t="s">
        <v>564</v>
      </c>
      <c r="C66" s="91">
        <v>0</v>
      </c>
      <c r="D66" s="91">
        <v>0</v>
      </c>
    </row>
    <row r="67" spans="1:7" x14ac:dyDescent="0.2">
      <c r="A67" s="90">
        <v>5511</v>
      </c>
      <c r="B67" s="86" t="s">
        <v>565</v>
      </c>
      <c r="C67" s="91">
        <v>0</v>
      </c>
      <c r="D67" s="91">
        <v>0</v>
      </c>
    </row>
    <row r="68" spans="1:7" x14ac:dyDescent="0.2">
      <c r="A68" s="90">
        <v>5512</v>
      </c>
      <c r="B68" s="86" t="s">
        <v>566</v>
      </c>
      <c r="C68" s="91">
        <v>0</v>
      </c>
      <c r="D68" s="91">
        <v>0</v>
      </c>
    </row>
    <row r="69" spans="1:7" x14ac:dyDescent="0.2">
      <c r="A69" s="188">
        <v>5513</v>
      </c>
      <c r="B69" s="86" t="s">
        <v>567</v>
      </c>
      <c r="C69" s="190">
        <v>50861.67</v>
      </c>
      <c r="D69" s="190">
        <v>50861.67</v>
      </c>
    </row>
    <row r="70" spans="1:7" x14ac:dyDescent="0.2">
      <c r="A70" s="90">
        <v>5514</v>
      </c>
      <c r="B70" s="86" t="s">
        <v>568</v>
      </c>
      <c r="C70" s="164">
        <v>0</v>
      </c>
      <c r="D70" s="164">
        <v>0</v>
      </c>
    </row>
    <row r="71" spans="1:7" x14ac:dyDescent="0.2">
      <c r="A71" s="188">
        <v>5515</v>
      </c>
      <c r="B71" s="86" t="s">
        <v>569</v>
      </c>
      <c r="C71" s="190">
        <v>36965848.210000001</v>
      </c>
      <c r="D71" s="190">
        <v>27664870.09</v>
      </c>
      <c r="E71" s="166"/>
      <c r="F71" s="91"/>
      <c r="G71" s="91"/>
    </row>
    <row r="72" spans="1:7" x14ac:dyDescent="0.2">
      <c r="A72" s="90">
        <v>5516</v>
      </c>
      <c r="B72" s="86" t="s">
        <v>570</v>
      </c>
      <c r="C72" s="164">
        <v>0</v>
      </c>
      <c r="D72" s="164">
        <v>0</v>
      </c>
      <c r="F72" s="91"/>
    </row>
    <row r="73" spans="1:7" x14ac:dyDescent="0.2">
      <c r="A73" s="188">
        <v>5517</v>
      </c>
      <c r="B73" s="86" t="s">
        <v>571</v>
      </c>
      <c r="C73" s="190">
        <v>236.16</v>
      </c>
      <c r="D73" s="190">
        <v>236.16</v>
      </c>
      <c r="F73" s="91"/>
    </row>
    <row r="74" spans="1:7" x14ac:dyDescent="0.2">
      <c r="A74" s="90">
        <v>5518</v>
      </c>
      <c r="B74" s="86" t="s">
        <v>132</v>
      </c>
      <c r="C74" s="164">
        <v>0</v>
      </c>
      <c r="D74" s="164">
        <v>0</v>
      </c>
    </row>
    <row r="75" spans="1:7" x14ac:dyDescent="0.2">
      <c r="A75" s="90">
        <v>5520</v>
      </c>
      <c r="B75" s="86" t="s">
        <v>131</v>
      </c>
      <c r="C75" s="91">
        <v>0</v>
      </c>
      <c r="D75" s="91">
        <v>0</v>
      </c>
    </row>
    <row r="76" spans="1:7" x14ac:dyDescent="0.2">
      <c r="A76" s="90">
        <v>5521</v>
      </c>
      <c r="B76" s="86" t="s">
        <v>572</v>
      </c>
      <c r="C76" s="91">
        <v>0</v>
      </c>
      <c r="D76" s="91">
        <v>0</v>
      </c>
    </row>
    <row r="77" spans="1:7" x14ac:dyDescent="0.2">
      <c r="A77" s="90">
        <v>5522</v>
      </c>
      <c r="B77" s="86" t="s">
        <v>573</v>
      </c>
      <c r="C77" s="91">
        <v>0</v>
      </c>
      <c r="D77" s="91">
        <v>0</v>
      </c>
    </row>
    <row r="78" spans="1:7" x14ac:dyDescent="0.2">
      <c r="A78" s="90">
        <v>5530</v>
      </c>
      <c r="B78" s="86" t="s">
        <v>574</v>
      </c>
      <c r="C78" s="91">
        <v>0</v>
      </c>
      <c r="D78" s="91">
        <v>0</v>
      </c>
    </row>
    <row r="79" spans="1:7" x14ac:dyDescent="0.2">
      <c r="A79" s="90">
        <v>5531</v>
      </c>
      <c r="B79" s="86" t="s">
        <v>575</v>
      </c>
      <c r="C79" s="91">
        <v>0</v>
      </c>
      <c r="D79" s="91">
        <v>0</v>
      </c>
    </row>
    <row r="80" spans="1:7" x14ac:dyDescent="0.2">
      <c r="A80" s="90">
        <v>5532</v>
      </c>
      <c r="B80" s="86" t="s">
        <v>576</v>
      </c>
      <c r="C80" s="91">
        <v>0</v>
      </c>
      <c r="D80" s="91">
        <v>0</v>
      </c>
    </row>
    <row r="81" spans="1:4" x14ac:dyDescent="0.2">
      <c r="A81" s="90">
        <v>5533</v>
      </c>
      <c r="B81" s="86" t="s">
        <v>577</v>
      </c>
      <c r="C81" s="91">
        <v>0</v>
      </c>
      <c r="D81" s="91">
        <v>0</v>
      </c>
    </row>
    <row r="82" spans="1:4" x14ac:dyDescent="0.2">
      <c r="A82" s="90">
        <v>5534</v>
      </c>
      <c r="B82" s="86" t="s">
        <v>578</v>
      </c>
      <c r="C82" s="91">
        <v>0</v>
      </c>
      <c r="D82" s="91">
        <v>0</v>
      </c>
    </row>
    <row r="83" spans="1:4" x14ac:dyDescent="0.2">
      <c r="A83" s="90">
        <v>5535</v>
      </c>
      <c r="B83" s="86" t="s">
        <v>579</v>
      </c>
      <c r="C83" s="91">
        <v>0</v>
      </c>
      <c r="D83" s="91">
        <v>0</v>
      </c>
    </row>
    <row r="84" spans="1:4" x14ac:dyDescent="0.2">
      <c r="A84" s="90">
        <v>5540</v>
      </c>
      <c r="B84" s="86" t="s">
        <v>580</v>
      </c>
      <c r="C84" s="91">
        <v>0</v>
      </c>
      <c r="D84" s="91">
        <v>0</v>
      </c>
    </row>
    <row r="85" spans="1:4" x14ac:dyDescent="0.2">
      <c r="A85" s="90">
        <v>5541</v>
      </c>
      <c r="B85" s="86" t="s">
        <v>580</v>
      </c>
      <c r="C85" s="91">
        <v>0</v>
      </c>
      <c r="D85" s="91">
        <v>0</v>
      </c>
    </row>
    <row r="86" spans="1:4" x14ac:dyDescent="0.2">
      <c r="A86" s="90">
        <v>5550</v>
      </c>
      <c r="B86" s="86" t="s">
        <v>581</v>
      </c>
      <c r="C86" s="91">
        <v>0</v>
      </c>
      <c r="D86" s="91">
        <v>0</v>
      </c>
    </row>
    <row r="87" spans="1:4" x14ac:dyDescent="0.2">
      <c r="A87" s="90">
        <v>5551</v>
      </c>
      <c r="B87" s="86" t="s">
        <v>581</v>
      </c>
      <c r="C87" s="91">
        <v>0</v>
      </c>
      <c r="D87" s="91">
        <v>0</v>
      </c>
    </row>
    <row r="88" spans="1:4" x14ac:dyDescent="0.2">
      <c r="A88" s="90">
        <v>5590</v>
      </c>
      <c r="B88" s="86" t="s">
        <v>582</v>
      </c>
      <c r="C88" s="91">
        <v>0</v>
      </c>
      <c r="D88" s="91">
        <v>0</v>
      </c>
    </row>
    <row r="89" spans="1:4" x14ac:dyDescent="0.2">
      <c r="A89" s="90">
        <v>5591</v>
      </c>
      <c r="B89" s="86" t="s">
        <v>583</v>
      </c>
      <c r="C89" s="91">
        <v>0</v>
      </c>
      <c r="D89" s="91">
        <v>0</v>
      </c>
    </row>
    <row r="90" spans="1:4" x14ac:dyDescent="0.2">
      <c r="A90" s="90">
        <v>5592</v>
      </c>
      <c r="B90" s="86" t="s">
        <v>584</v>
      </c>
      <c r="C90" s="91">
        <v>0</v>
      </c>
      <c r="D90" s="91">
        <v>0</v>
      </c>
    </row>
    <row r="91" spans="1:4" x14ac:dyDescent="0.2">
      <c r="A91" s="90">
        <v>5593</v>
      </c>
      <c r="B91" s="86" t="s">
        <v>585</v>
      </c>
      <c r="C91" s="91">
        <v>0</v>
      </c>
      <c r="D91" s="91">
        <v>0</v>
      </c>
    </row>
    <row r="92" spans="1:4" x14ac:dyDescent="0.2">
      <c r="A92" s="90">
        <v>5594</v>
      </c>
      <c r="B92" s="86" t="s">
        <v>586</v>
      </c>
      <c r="C92" s="91">
        <v>0</v>
      </c>
      <c r="D92" s="91">
        <v>0</v>
      </c>
    </row>
    <row r="93" spans="1:4" x14ac:dyDescent="0.2">
      <c r="A93" s="90">
        <v>5595</v>
      </c>
      <c r="B93" s="86" t="s">
        <v>587</v>
      </c>
      <c r="C93" s="91">
        <v>0</v>
      </c>
      <c r="D93" s="91">
        <v>0</v>
      </c>
    </row>
    <row r="94" spans="1:4" x14ac:dyDescent="0.2">
      <c r="A94" s="90">
        <v>5596</v>
      </c>
      <c r="B94" s="86" t="s">
        <v>481</v>
      </c>
      <c r="C94" s="91">
        <v>0</v>
      </c>
      <c r="D94" s="91">
        <v>0</v>
      </c>
    </row>
    <row r="95" spans="1:4" x14ac:dyDescent="0.2">
      <c r="A95" s="90">
        <v>5597</v>
      </c>
      <c r="B95" s="86" t="s">
        <v>588</v>
      </c>
      <c r="C95" s="91">
        <v>0</v>
      </c>
      <c r="D95" s="91">
        <v>0</v>
      </c>
    </row>
    <row r="96" spans="1:4" x14ac:dyDescent="0.2">
      <c r="A96" s="90">
        <v>5599</v>
      </c>
      <c r="B96" s="86" t="s">
        <v>589</v>
      </c>
      <c r="C96" s="91">
        <v>0</v>
      </c>
      <c r="D96" s="91">
        <v>0</v>
      </c>
    </row>
    <row r="97" spans="1:4" x14ac:dyDescent="0.2">
      <c r="A97" s="90">
        <v>5600</v>
      </c>
      <c r="B97" s="86" t="s">
        <v>126</v>
      </c>
      <c r="C97" s="91">
        <v>0</v>
      </c>
      <c r="D97" s="91">
        <v>0</v>
      </c>
    </row>
    <row r="98" spans="1:4" x14ac:dyDescent="0.2">
      <c r="A98" s="90">
        <v>5610</v>
      </c>
      <c r="B98" s="86" t="s">
        <v>590</v>
      </c>
      <c r="C98" s="91">
        <v>0</v>
      </c>
      <c r="D98" s="91">
        <v>0</v>
      </c>
    </row>
    <row r="99" spans="1:4" x14ac:dyDescent="0.2">
      <c r="A99" s="90">
        <v>5611</v>
      </c>
      <c r="B99" s="86" t="s">
        <v>591</v>
      </c>
      <c r="C99" s="91">
        <v>0</v>
      </c>
      <c r="D99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27 C64"/>
    <dataValidation allowBlank="1" showInputMessage="1" showErrorMessage="1" prompt="Saldo al 31 de diciembre del año anterior que se presenta" sqref="D7 D64"/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Memoria!Área_de_impresión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Trujillo</cp:lastModifiedBy>
  <cp:lastPrinted>2018-10-22T12:48:37Z</cp:lastPrinted>
  <dcterms:created xsi:type="dcterms:W3CDTF">2012-12-11T20:36:24Z</dcterms:created>
  <dcterms:modified xsi:type="dcterms:W3CDTF">2019-02-13T18:53:05Z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